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1" sheetId="1" r:id="rId1"/>
    <sheet name="Лист2" sheetId="2" state="hidden" r:id="rId2"/>
    <sheet name="1-5 курси" sheetId="3" r:id="rId3"/>
  </sheets>
  <definedNames>
    <definedName name="_xlnm.Print_Titles" localSheetId="2">'1-5 курси'!$8:$8</definedName>
    <definedName name="_xlnm.Print_Area" localSheetId="1">'Лист2'!$A$1:$K$15</definedName>
    <definedName name="_xlnm.Print_Area" localSheetId="0">'Титул1'!$A$1:$BA$39</definedName>
  </definedNames>
  <calcPr fullCalcOnLoad="1"/>
</workbook>
</file>

<file path=xl/sharedStrings.xml><?xml version="1.0" encoding="utf-8"?>
<sst xmlns="http://schemas.openxmlformats.org/spreadsheetml/2006/main" count="529" uniqueCount="287">
  <si>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</si>
  <si>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</si>
  <si>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</si>
  <si>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</si>
  <si>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</si>
  <si>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</si>
  <si>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</si>
  <si>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</si>
  <si>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</si>
  <si>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</si>
  <si>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</si>
  <si>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</si>
  <si>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</si>
  <si>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</si>
  <si>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</si>
  <si>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</si>
  <si>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</si>
  <si>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</si>
  <si>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</si>
  <si>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</si>
  <si>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</si>
  <si>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</si>
  <si>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</si>
  <si>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</si>
  <si>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</si>
  <si>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</si>
  <si>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</si>
  <si>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</si>
  <si>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</si>
  <si>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</si>
  <si>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</si>
  <si>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</si>
  <si>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</si>
  <si>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</si>
  <si>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</si>
  <si>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</si>
  <si>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</si>
  <si>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</si>
  <si>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</si>
  <si>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</si>
  <si>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</si>
  <si>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</si>
  <si>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</si>
  <si>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</si>
  <si>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</si>
  <si>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</si>
  <si>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</si>
  <si>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</si>
  <si>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</si>
  <si>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</si>
  <si>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</si>
  <si>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</si>
  <si>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</si>
  <si>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</si>
  <si>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</si>
  <si>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</si>
  <si>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</si>
  <si>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</si>
  <si>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</si>
  <si>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</si>
  <si>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</si>
  <si>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</si>
  <si>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</si>
  <si>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</si>
  <si>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1</t>
  </si>
  <si>
    <t>4</t>
  </si>
  <si>
    <t>6</t>
  </si>
  <si>
    <t>12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</si>
  <si>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</si>
  <si>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</si>
  <si>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</si>
  <si>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</si>
  <si>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</si>
  <si>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>10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</si>
  <si>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</si>
  <si>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</si>
  <si>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</si>
  <si>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</si>
  <si>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</si>
  <si>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Переддипломна практика</t>
  </si>
  <si>
    <t>15</t>
  </si>
  <si>
    <t>3</t>
  </si>
  <si>
    <t>Різальний інструмент</t>
  </si>
  <si>
    <t>9</t>
  </si>
  <si>
    <t xml:space="preserve">Технологія конструкційних матеріалів </t>
  </si>
  <si>
    <t>13</t>
  </si>
  <si>
    <t xml:space="preserve">Теоретична механіка </t>
  </si>
  <si>
    <t>7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</si>
  <si>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</si>
  <si>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</si>
  <si>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</si>
  <si>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</si>
  <si>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</si>
  <si>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</si>
  <si>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</si>
  <si>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</si>
  <si>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</si>
  <si>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</si>
  <si>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</si>
  <si>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</si>
  <si>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</si>
  <si>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</si>
  <si>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</si>
  <si>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</si>
  <si>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</si>
  <si>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</si>
  <si>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</si>
  <si>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</si>
  <si>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</si>
  <si>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8/4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</si>
  <si>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</si>
  <si>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</si>
  <si>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</si>
  <si>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</si>
  <si>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</si>
  <si>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</si>
  <si>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</si>
  <si>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</si>
  <si>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</si>
  <si>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</si>
  <si>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</si>
  <si>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</si>
  <si>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</si>
  <si>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</si>
  <si>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</si>
  <si>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</si>
  <si>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</si>
  <si>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</si>
  <si>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</si>
  <si>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</si>
  <si>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</si>
  <si>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</si>
  <si>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Розподіл годин по курсах і семестрах (триместрах)</t>
  </si>
  <si>
    <t>семестри (триместри)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</si>
  <si>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</si>
  <si>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</si>
  <si>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</si>
  <si>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</si>
  <si>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</si>
  <si>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</si>
  <si>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Настановна та екзаменаційна сесія</t>
  </si>
  <si>
    <t>Кількість кредитів ЄКТС</t>
  </si>
  <si>
    <t>Розподіл за триместрами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</si>
  <si>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</si>
  <si>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</si>
  <si>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</si>
  <si>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</si>
  <si>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</si>
  <si>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</si>
  <si>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</si>
  <si>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</si>
  <si>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</si>
  <si>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</si>
  <si>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2/2</t>
  </si>
  <si>
    <t>6/6</t>
  </si>
  <si>
    <t>Захист дипломного проекту</t>
  </si>
  <si>
    <t>Строк навчання -5 років</t>
  </si>
  <si>
    <t>10+20+10</t>
  </si>
  <si>
    <t>6+15+9</t>
  </si>
  <si>
    <t>6+18+6</t>
  </si>
  <si>
    <r>
      <t>____________(</t>
    </r>
    <r>
      <rPr>
        <u val="single"/>
        <sz val="14"/>
        <rFont val="Times New Roman"/>
        <family val="1"/>
      </rPr>
      <t>Ковальов В.Д.)</t>
    </r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</si>
  <si>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</si>
  <si>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</si>
  <si>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</si>
  <si>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</si>
  <si>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</si>
  <si>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</si>
  <si>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</si>
  <si>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</si>
  <si>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</si>
  <si>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</si>
  <si>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</si>
  <si>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</si>
  <si>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</si>
  <si>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</si>
  <si>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</si>
  <si>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</si>
  <si>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3.2</t>
  </si>
  <si>
    <t>4.1</t>
  </si>
  <si>
    <t>Декан ФЕМ</t>
  </si>
  <si>
    <t>С.В. Ковалевський</t>
  </si>
  <si>
    <t>Є.В. Мироненко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</si>
  <si>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</si>
  <si>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</si>
  <si>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</si>
  <si>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</si>
  <si>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</si>
  <si>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</si>
  <si>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</si>
  <si>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</si>
  <si>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</si>
  <si>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</si>
  <si>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</si>
  <si>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</si>
  <si>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</si>
  <si>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"___" ____________ 2016 р.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</si>
  <si>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</si>
  <si>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</si>
  <si>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</si>
  <si>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 xml:space="preserve">V. План навчального процесу на 2016/2017 навчальний рік (заочна форма)     </t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</si>
  <si>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</si>
  <si>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</si>
  <si>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</si>
  <si>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</si>
  <si>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</si>
  <si>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</si>
  <si>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</si>
  <si>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</si>
  <si>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</si>
  <si>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</si>
  <si>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</si>
  <si>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</si>
  <si>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</si>
  <si>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</si>
  <si>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</si>
  <si>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</si>
  <si>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</si>
  <si>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</si>
  <si>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</si>
  <si>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</si>
  <si>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</si>
  <si>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</si>
  <si>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</si>
  <si>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</si>
  <si>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</si>
  <si>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</si>
  <si>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r>
      <t xml:space="preserve">Технологічні основи машинобудування </t>
    </r>
    <r>
      <rPr>
        <b/>
        <sz val="12"/>
        <rFont val="Times New Roman"/>
        <family val="1"/>
      </rPr>
      <t>(у 2016/2017 н.р. не планувати)</t>
    </r>
  </si>
  <si>
    <t>Спеціалізація  "Технології машинобудування"</t>
  </si>
  <si>
    <t>Основи інформаційних технологій та пакети прикладних програм</t>
  </si>
  <si>
    <t>Наукові дослідження в технології машинобудування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</si>
  <si>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</si>
  <si>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</si>
  <si>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</si>
  <si>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</si>
  <si>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</si>
  <si>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</si>
  <si>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</si>
  <si>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</si>
  <si>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</si>
  <si>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</si>
  <si>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</si>
  <si>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</si>
  <si>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</si>
  <si>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2.2.1.6.1</t>
  </si>
  <si>
    <t>2.2.1.7</t>
  </si>
  <si>
    <t>2.2.1.7.1</t>
  </si>
  <si>
    <t>2.2.1.7.2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</si>
  <si>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</si>
  <si>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</si>
  <si>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</si>
  <si>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</si>
  <si>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</si>
  <si>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</si>
  <si>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</si>
  <si>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</si>
  <si>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</si>
  <si>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Обладнання механоскладального виробництва (ТМ)</t>
  </si>
  <si>
    <t>11</t>
  </si>
  <si>
    <t>Кваліфікація: технічний фахівець з інженерної механіки</t>
  </si>
  <si>
    <r>
      <t>спеціалізація:</t>
    </r>
    <r>
      <rPr>
        <b/>
        <sz val="12"/>
        <rFont val="Times New Roman"/>
        <family val="1"/>
      </rPr>
      <t xml:space="preserve"> 1 Технології машинобудування                                                       (ТМ)</t>
    </r>
  </si>
  <si>
    <t>2   Інтегровані комп’ютеризовані технології машинобудування                        (ТМ)</t>
  </si>
  <si>
    <t>8/2</t>
  </si>
  <si>
    <t>0/2</t>
  </si>
  <si>
    <t>8</t>
  </si>
  <si>
    <t>0</t>
  </si>
  <si>
    <t>8/6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</si>
  <si>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</si>
  <si>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</si>
  <si>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</si>
  <si>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</si>
  <si>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</si>
  <si>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</si>
  <si>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</si>
  <si>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</si>
  <si>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</si>
  <si>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20/10</t>
  </si>
  <si>
    <t>28/14</t>
  </si>
  <si>
    <t>30/16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</si>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</sst>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[$-FC19]d\ mmmm\ yyyy\ &quot;г.&quot;"/>
    <numFmt numFmtId="188" formatCode="#,##0.0_ ;\-#,##0.0\ "/>
    <numFmt numFmtId="189" formatCode="#,##0_-;\-* #,##0_-;\ _-;_-@_-"/>
    <numFmt numFmtId="190" formatCode="#,##0_ ;\-#,##0\ 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6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 wrapText="1"/>
    </xf>
    <xf numFmtId="0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80" fontId="2" fillId="0" borderId="14" xfId="0" applyNumberFormat="1" applyFont="1" applyFill="1" applyBorder="1" applyAlignment="1" applyProtection="1">
      <alignment vertical="center"/>
      <protection/>
    </xf>
    <xf numFmtId="1" fontId="2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9" fontId="2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1" fontId="15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8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Border="1" applyAlignment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180" fontId="15" fillId="0" borderId="14" xfId="0" applyNumberFormat="1" applyFont="1" applyFill="1" applyBorder="1" applyAlignment="1" applyProtection="1">
      <alignment horizontal="center" vertical="center"/>
      <protection/>
    </xf>
    <xf numFmtId="180" fontId="15" fillId="0" borderId="14" xfId="0" applyNumberFormat="1" applyFont="1" applyFill="1" applyBorder="1" applyAlignment="1" applyProtection="1">
      <alignment vertical="center"/>
      <protection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180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180" fontId="15" fillId="0" borderId="10" xfId="0" applyNumberFormat="1" applyFont="1" applyFill="1" applyBorder="1" applyAlignment="1" applyProtection="1">
      <alignment horizontal="center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1" fontId="15" fillId="0" borderId="10" xfId="0" applyNumberFormat="1" applyFont="1" applyFill="1" applyBorder="1" applyAlignment="1" applyProtection="1">
      <alignment horizontal="center" vertical="center"/>
      <protection/>
    </xf>
    <xf numFmtId="181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80" fontId="15" fillId="0" borderId="11" xfId="0" applyNumberFormat="1" applyFont="1" applyFill="1" applyBorder="1" applyAlignment="1" applyProtection="1">
      <alignment horizontal="center" vertical="center"/>
      <protection/>
    </xf>
    <xf numFmtId="180" fontId="15" fillId="0" borderId="11" xfId="0" applyNumberFormat="1" applyFont="1" applyFill="1" applyBorder="1" applyAlignment="1" applyProtection="1">
      <alignment vertical="center"/>
      <protection/>
    </xf>
    <xf numFmtId="49" fontId="15" fillId="0" borderId="14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80" fontId="15" fillId="0" borderId="11" xfId="0" applyNumberFormat="1" applyFont="1" applyFill="1" applyBorder="1" applyAlignment="1" applyProtection="1">
      <alignment horizontal="center" vertical="center"/>
      <protection/>
    </xf>
    <xf numFmtId="180" fontId="1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4" fillId="0" borderId="0" xfId="53" applyFont="1">
      <alignment/>
      <protection/>
    </xf>
    <xf numFmtId="0" fontId="13" fillId="0" borderId="0" xfId="53" applyFont="1">
      <alignment/>
      <protection/>
    </xf>
    <xf numFmtId="0" fontId="20" fillId="0" borderId="0" xfId="53" applyFont="1">
      <alignment/>
      <protection/>
    </xf>
    <xf numFmtId="0" fontId="8" fillId="0" borderId="0" xfId="53" applyFont="1">
      <alignment/>
      <protection/>
    </xf>
    <xf numFmtId="0" fontId="1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18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89" fontId="2" fillId="0" borderId="18" xfId="0" applyNumberFormat="1" applyFont="1" applyFill="1" applyBorder="1" applyAlignment="1" applyProtection="1">
      <alignment vertical="center"/>
      <protection/>
    </xf>
    <xf numFmtId="188" fontId="7" fillId="0" borderId="18" xfId="0" applyNumberFormat="1" applyFont="1" applyFill="1" applyBorder="1" applyAlignment="1">
      <alignment horizontal="center" vertical="center" wrapText="1"/>
    </xf>
    <xf numFmtId="190" fontId="7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vertical="center"/>
      <protection/>
    </xf>
    <xf numFmtId="182" fontId="12" fillId="0" borderId="14" xfId="0" applyNumberFormat="1" applyFont="1" applyFill="1" applyBorder="1" applyAlignment="1" applyProtection="1">
      <alignment horizontal="center" vertical="center"/>
      <protection/>
    </xf>
    <xf numFmtId="182" fontId="12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180" fontId="15" fillId="0" borderId="18" xfId="0" applyNumberFormat="1" applyFont="1" applyFill="1" applyBorder="1" applyAlignment="1" applyProtection="1">
      <alignment horizontal="center" vertical="center"/>
      <protection/>
    </xf>
    <xf numFmtId="180" fontId="15" fillId="0" borderId="18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82" fontId="11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0" fontId="66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2" fontId="7" fillId="33" borderId="18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182" fontId="7" fillId="33" borderId="22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vertical="center"/>
      <protection/>
    </xf>
    <xf numFmtId="0" fontId="67" fillId="0" borderId="15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189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/>
    </xf>
    <xf numFmtId="189" fontId="68" fillId="0" borderId="0" xfId="0" applyNumberFormat="1" applyFont="1" applyFill="1" applyBorder="1" applyAlignment="1" applyProtection="1">
      <alignment horizontal="center" vertical="center"/>
      <protection/>
    </xf>
    <xf numFmtId="189" fontId="68" fillId="0" borderId="16" xfId="0" applyNumberFormat="1" applyFont="1" applyFill="1" applyBorder="1" applyAlignment="1" applyProtection="1">
      <alignment vertical="center"/>
      <protection/>
    </xf>
    <xf numFmtId="0" fontId="68" fillId="0" borderId="0" xfId="0" applyFont="1" applyAlignment="1">
      <alignment horizontal="right" vertical="top"/>
    </xf>
    <xf numFmtId="0" fontId="68" fillId="0" borderId="0" xfId="0" applyFont="1" applyBorder="1" applyAlignment="1">
      <alignment horizontal="left" vertical="center" wrapText="1"/>
    </xf>
    <xf numFmtId="180" fontId="68" fillId="0" borderId="0" xfId="0" applyNumberFormat="1" applyFont="1" applyFill="1" applyBorder="1" applyAlignment="1" applyProtection="1">
      <alignment horizontal="center" vertical="center"/>
      <protection/>
    </xf>
    <xf numFmtId="180" fontId="68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80" fontId="2" fillId="0" borderId="23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80" fontId="2" fillId="33" borderId="24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 applyProtection="1">
      <alignment vertical="center"/>
      <protection/>
    </xf>
    <xf numFmtId="49" fontId="2" fillId="33" borderId="24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 applyProtection="1">
      <alignment vertical="center"/>
      <protection/>
    </xf>
    <xf numFmtId="18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180" fontId="7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2" fontId="23" fillId="0" borderId="1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vertical="center" wrapText="1"/>
    </xf>
    <xf numFmtId="180" fontId="2" fillId="0" borderId="24" xfId="0" applyNumberFormat="1" applyFont="1" applyFill="1" applyBorder="1" applyAlignment="1" applyProtection="1">
      <alignment vertical="center"/>
      <protection/>
    </xf>
    <xf numFmtId="180" fontId="2" fillId="0" borderId="30" xfId="0" applyNumberFormat="1" applyFont="1" applyFill="1" applyBorder="1" applyAlignment="1" applyProtection="1">
      <alignment vertical="center"/>
      <protection/>
    </xf>
    <xf numFmtId="180" fontId="2" fillId="0" borderId="30" xfId="0" applyNumberFormat="1" applyFont="1" applyFill="1" applyBorder="1" applyAlignment="1" applyProtection="1">
      <alignment vertical="center"/>
      <protection/>
    </xf>
    <xf numFmtId="180" fontId="2" fillId="0" borderId="24" xfId="0" applyNumberFormat="1" applyFont="1" applyFill="1" applyBorder="1" applyAlignment="1" applyProtection="1">
      <alignment vertical="center"/>
      <protection/>
    </xf>
    <xf numFmtId="189" fontId="2" fillId="0" borderId="30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31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2" fillId="0" borderId="32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3" xfId="0" applyNumberFormat="1" applyFont="1" applyFill="1" applyBorder="1" applyAlignment="1" applyProtection="1">
      <alignment horizontal="left" vertical="center" wrapText="1"/>
      <protection/>
    </xf>
    <xf numFmtId="18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9" fontId="25" fillId="34" borderId="10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25" xfId="0" applyNumberFormat="1" applyFont="1" applyFill="1" applyBorder="1" applyAlignment="1" applyProtection="1">
      <alignment vertical="center"/>
      <protection/>
    </xf>
    <xf numFmtId="180" fontId="2" fillId="34" borderId="25" xfId="0" applyNumberFormat="1" applyFont="1" applyFill="1" applyBorder="1" applyAlignment="1" applyProtection="1">
      <alignment vertical="center"/>
      <protection/>
    </xf>
    <xf numFmtId="49" fontId="2" fillId="34" borderId="34" xfId="0" applyNumberFormat="1" applyFont="1" applyFill="1" applyBorder="1" applyAlignment="1" applyProtection="1">
      <alignment vertical="center"/>
      <protection/>
    </xf>
    <xf numFmtId="180" fontId="2" fillId="34" borderId="23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24" xfId="0" applyNumberFormat="1" applyFont="1" applyFill="1" applyBorder="1" applyAlignment="1" applyProtection="1">
      <alignment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8" fontId="7" fillId="34" borderId="18" xfId="0" applyNumberFormat="1" applyFont="1" applyFill="1" applyBorder="1" applyAlignment="1" applyProtection="1">
      <alignment horizontal="center" vertical="center"/>
      <protection/>
    </xf>
    <xf numFmtId="190" fontId="7" fillId="34" borderId="18" xfId="0" applyNumberFormat="1" applyFont="1" applyFill="1" applyBorder="1" applyAlignment="1" applyProtection="1">
      <alignment horizontal="center" vertical="center"/>
      <protection/>
    </xf>
    <xf numFmtId="180" fontId="7" fillId="34" borderId="18" xfId="0" applyNumberFormat="1" applyFont="1" applyFill="1" applyBorder="1" applyAlignment="1" applyProtection="1">
      <alignment horizontal="center" vertical="center"/>
      <protection/>
    </xf>
    <xf numFmtId="0" fontId="7" fillId="34" borderId="18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horizontal="center" vertical="center" wrapText="1"/>
      <protection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vertical="center"/>
      <protection/>
    </xf>
    <xf numFmtId="0" fontId="2" fillId="0" borderId="24" xfId="0" applyFont="1" applyBorder="1" applyAlignment="1">
      <alignment vertical="center" wrapText="1"/>
    </xf>
    <xf numFmtId="182" fontId="7" fillId="34" borderId="18" xfId="0" applyNumberFormat="1" applyFont="1" applyFill="1" applyBorder="1" applyAlignment="1" applyProtection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20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 applyProtection="1">
      <alignment horizontal="center" vertical="center"/>
      <protection/>
    </xf>
    <xf numFmtId="49" fontId="29" fillId="0" borderId="35" xfId="53" applyNumberFormat="1" applyFont="1" applyBorder="1" applyAlignment="1">
      <alignment horizontal="center" vertical="center" wrapText="1"/>
      <protection/>
    </xf>
    <xf numFmtId="0" fontId="22" fillId="0" borderId="36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9" fillId="0" borderId="35" xfId="53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35" xfId="53" applyNumberFormat="1" applyFont="1" applyBorder="1" applyAlignment="1" applyProtection="1">
      <alignment horizontal="left" vertical="top" wrapText="1"/>
      <protection locked="0"/>
    </xf>
    <xf numFmtId="0" fontId="19" fillId="0" borderId="36" xfId="0" applyFont="1" applyBorder="1" applyAlignment="1">
      <alignment horizontal="left" wrapText="1"/>
    </xf>
    <xf numFmtId="0" fontId="19" fillId="0" borderId="36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3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17" fillId="0" borderId="42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3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7" fillId="0" borderId="21" xfId="53" applyFont="1" applyBorder="1" applyAlignment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30" fillId="0" borderId="35" xfId="53" applyFont="1" applyBorder="1" applyAlignment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6" xfId="0" applyFont="1" applyBorder="1" applyAlignment="1">
      <alignment wrapText="1"/>
    </xf>
    <xf numFmtId="0" fontId="22" fillId="0" borderId="37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38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39" xfId="0" applyFont="1" applyBorder="1" applyAlignment="1">
      <alignment wrapText="1"/>
    </xf>
    <xf numFmtId="0" fontId="17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1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3" fillId="0" borderId="0" xfId="53" applyNumberFormat="1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80" fontId="66" fillId="0" borderId="21" xfId="0" applyNumberFormat="1" applyFont="1" applyFill="1" applyBorder="1" applyAlignment="1" applyProtection="1">
      <alignment horizontal="center" wrapText="1"/>
      <protection/>
    </xf>
    <xf numFmtId="0" fontId="69" fillId="0" borderId="23" xfId="0" applyFont="1" applyFill="1" applyBorder="1" applyAlignment="1">
      <alignment horizontal="center" wrapText="1"/>
    </xf>
    <xf numFmtId="181" fontId="6" fillId="0" borderId="38" xfId="0" applyNumberFormat="1" applyFont="1" applyFill="1" applyBorder="1" applyAlignment="1" applyProtection="1">
      <alignment horizontal="center" vertical="center"/>
      <protection/>
    </xf>
    <xf numFmtId="181" fontId="6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6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9" fillId="0" borderId="17" xfId="0" applyFont="1" applyFill="1" applyBorder="1" applyAlignment="1">
      <alignment horizontal="center" vertical="center" textRotation="90" wrapText="1"/>
    </xf>
    <xf numFmtId="0" fontId="69" fillId="0" borderId="51" xfId="0" applyFont="1" applyFill="1" applyBorder="1" applyAlignment="1">
      <alignment horizontal="center" vertical="center" textRotation="90" wrapText="1"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right" vertical="center" wrapText="1"/>
    </xf>
    <xf numFmtId="0" fontId="0" fillId="0" borderId="53" xfId="0" applyFill="1" applyBorder="1" applyAlignment="1">
      <alignment horizontal="right" vertical="center" wrapText="1"/>
    </xf>
    <xf numFmtId="0" fontId="0" fillId="0" borderId="53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180" fontId="8" fillId="0" borderId="26" xfId="0" applyNumberFormat="1" applyFont="1" applyFill="1" applyBorder="1" applyAlignment="1" applyProtection="1">
      <alignment horizontal="center" vertical="center" wrapText="1"/>
      <protection/>
    </xf>
    <xf numFmtId="18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181" fontId="11" fillId="0" borderId="52" xfId="0" applyNumberFormat="1" applyFont="1" applyFill="1" applyBorder="1" applyAlignment="1" applyProtection="1">
      <alignment horizontal="center" vertical="center"/>
      <protection/>
    </xf>
    <xf numFmtId="181" fontId="11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7" fillId="33" borderId="38" xfId="0" applyFont="1" applyFill="1" applyBorder="1" applyAlignment="1">
      <alignment horizontal="center" vertical="center" wrapText="1"/>
    </xf>
    <xf numFmtId="180" fontId="2" fillId="0" borderId="35" xfId="0" applyNumberFormat="1" applyFont="1" applyFill="1" applyBorder="1" applyAlignment="1" applyProtection="1">
      <alignment horizontal="center" vertical="center" wrapText="1"/>
      <protection/>
    </xf>
    <xf numFmtId="180" fontId="2" fillId="0" borderId="36" xfId="0" applyNumberFormat="1" applyFont="1" applyFill="1" applyBorder="1" applyAlignment="1" applyProtection="1">
      <alignment horizontal="center" vertical="center" wrapText="1"/>
      <protection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K23" sqref="K23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511" t="s">
        <v>16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07" t="s">
        <v>104</v>
      </c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</row>
    <row r="2" spans="1:53" ht="20.25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06" t="s">
        <v>17</v>
      </c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</row>
    <row r="3" spans="1:53" ht="14.25" customHeight="1">
      <c r="A3" s="432" t="s">
        <v>59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</row>
    <row r="4" spans="1:53" ht="20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08" t="s">
        <v>76</v>
      </c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4" t="s">
        <v>258</v>
      </c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</row>
    <row r="5" spans="1:53" s="5" customFormat="1" ht="17.25" customHeight="1">
      <c r="A5" s="511" t="s">
        <v>160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432" t="s">
        <v>90</v>
      </c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</row>
    <row r="6" spans="16:59" s="5" customFormat="1" ht="18" customHeight="1">
      <c r="P6" s="426" t="s">
        <v>197</v>
      </c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514" t="s">
        <v>156</v>
      </c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136"/>
      <c r="BB6" s="136"/>
      <c r="BC6" s="136"/>
      <c r="BD6" s="136"/>
      <c r="BE6" s="136"/>
      <c r="BF6" s="136"/>
      <c r="BG6" s="136"/>
    </row>
    <row r="7" spans="1:53" s="5" customFormat="1" ht="16.5" customHeight="1">
      <c r="A7" s="511" t="s">
        <v>195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426" t="s">
        <v>198</v>
      </c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504" t="s">
        <v>112</v>
      </c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</row>
    <row r="8" spans="16:53" s="5" customFormat="1" ht="18.75" customHeight="1">
      <c r="P8" s="509" t="s">
        <v>259</v>
      </c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</row>
    <row r="9" spans="16:53" s="5" customFormat="1" ht="18.75">
      <c r="P9" s="433" t="s">
        <v>260</v>
      </c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</row>
    <row r="10" spans="16:53" s="5" customFormat="1" ht="18.75"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</row>
    <row r="11" spans="16:53" s="5" customFormat="1" ht="18.75">
      <c r="P11" s="432" t="s">
        <v>103</v>
      </c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</row>
    <row r="12" spans="16:53" s="5" customFormat="1" ht="18.75">
      <c r="P12" s="434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</row>
    <row r="13" spans="16:53" s="5" customFormat="1" ht="18.75">
      <c r="P13" s="433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</row>
    <row r="14" spans="16:53" s="5" customFormat="1" ht="18.75">
      <c r="P14" s="433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</row>
    <row r="15" spans="16:53" s="5" customFormat="1" ht="18.75"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</row>
    <row r="16" spans="16:53" s="5" customFormat="1" ht="12" customHeight="1"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</row>
    <row r="17" spans="1:53" s="5" customFormat="1" ht="18.75">
      <c r="A17" s="508" t="s">
        <v>113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</row>
    <row r="18" ht="11.25" customHeight="1"/>
    <row r="19" spans="1:53" ht="18" customHeight="1">
      <c r="A19" s="520" t="s">
        <v>12</v>
      </c>
      <c r="B19" s="510" t="s">
        <v>0</v>
      </c>
      <c r="C19" s="510"/>
      <c r="D19" s="510"/>
      <c r="E19" s="510"/>
      <c r="F19" s="510" t="s">
        <v>1</v>
      </c>
      <c r="G19" s="510"/>
      <c r="H19" s="510"/>
      <c r="I19" s="510"/>
      <c r="J19" s="428" t="s">
        <v>2</v>
      </c>
      <c r="K19" s="429"/>
      <c r="L19" s="429"/>
      <c r="M19" s="430"/>
      <c r="N19" s="428" t="s">
        <v>3</v>
      </c>
      <c r="O19" s="429"/>
      <c r="P19" s="429"/>
      <c r="Q19" s="429"/>
      <c r="R19" s="430"/>
      <c r="S19" s="428" t="s">
        <v>4</v>
      </c>
      <c r="T19" s="431"/>
      <c r="U19" s="431"/>
      <c r="V19" s="431"/>
      <c r="W19" s="430"/>
      <c r="X19" s="510" t="s">
        <v>5</v>
      </c>
      <c r="Y19" s="510"/>
      <c r="Z19" s="510"/>
      <c r="AA19" s="510"/>
      <c r="AB19" s="428" t="s">
        <v>6</v>
      </c>
      <c r="AC19" s="429"/>
      <c r="AD19" s="429"/>
      <c r="AE19" s="430"/>
      <c r="AF19" s="428" t="s">
        <v>7</v>
      </c>
      <c r="AG19" s="429"/>
      <c r="AH19" s="429"/>
      <c r="AI19" s="430"/>
      <c r="AJ19" s="428" t="s">
        <v>8</v>
      </c>
      <c r="AK19" s="429"/>
      <c r="AL19" s="429"/>
      <c r="AM19" s="429"/>
      <c r="AN19" s="430"/>
      <c r="AO19" s="510" t="s">
        <v>9</v>
      </c>
      <c r="AP19" s="510"/>
      <c r="AQ19" s="510"/>
      <c r="AR19" s="510"/>
      <c r="AS19" s="428" t="s">
        <v>10</v>
      </c>
      <c r="AT19" s="431"/>
      <c r="AU19" s="431"/>
      <c r="AV19" s="431"/>
      <c r="AW19" s="430"/>
      <c r="AX19" s="431" t="s">
        <v>11</v>
      </c>
      <c r="AY19" s="429"/>
      <c r="AZ19" s="429"/>
      <c r="BA19" s="430"/>
    </row>
    <row r="20" spans="1:53" s="4" customFormat="1" ht="20.25" customHeight="1">
      <c r="A20" s="520"/>
      <c r="B20" s="297">
        <v>1</v>
      </c>
      <c r="C20" s="297">
        <v>2</v>
      </c>
      <c r="D20" s="297">
        <v>3</v>
      </c>
      <c r="E20" s="297">
        <v>4</v>
      </c>
      <c r="F20" s="297">
        <v>5</v>
      </c>
      <c r="G20" s="297">
        <v>6</v>
      </c>
      <c r="H20" s="297">
        <v>7</v>
      </c>
      <c r="I20" s="297">
        <v>8</v>
      </c>
      <c r="J20" s="297">
        <v>9</v>
      </c>
      <c r="K20" s="297">
        <v>10</v>
      </c>
      <c r="L20" s="297">
        <v>11</v>
      </c>
      <c r="M20" s="297">
        <v>12</v>
      </c>
      <c r="N20" s="297">
        <v>13</v>
      </c>
      <c r="O20" s="297">
        <v>14</v>
      </c>
      <c r="P20" s="297">
        <v>15</v>
      </c>
      <c r="Q20" s="297">
        <v>16</v>
      </c>
      <c r="R20" s="297">
        <v>17</v>
      </c>
      <c r="S20" s="297">
        <v>18</v>
      </c>
      <c r="T20" s="297">
        <v>19</v>
      </c>
      <c r="U20" s="297">
        <v>20</v>
      </c>
      <c r="V20" s="297">
        <v>21</v>
      </c>
      <c r="W20" s="297">
        <v>22</v>
      </c>
      <c r="X20" s="297">
        <v>23</v>
      </c>
      <c r="Y20" s="297">
        <v>24</v>
      </c>
      <c r="Z20" s="297">
        <v>25</v>
      </c>
      <c r="AA20" s="297">
        <v>26</v>
      </c>
      <c r="AB20" s="297">
        <v>27</v>
      </c>
      <c r="AC20" s="297">
        <v>28</v>
      </c>
      <c r="AD20" s="297">
        <v>29</v>
      </c>
      <c r="AE20" s="297">
        <v>30</v>
      </c>
      <c r="AF20" s="297">
        <v>31</v>
      </c>
      <c r="AG20" s="297">
        <v>32</v>
      </c>
      <c r="AH20" s="297">
        <v>33</v>
      </c>
      <c r="AI20" s="297">
        <v>34</v>
      </c>
      <c r="AJ20" s="297">
        <v>35</v>
      </c>
      <c r="AK20" s="297">
        <v>36</v>
      </c>
      <c r="AL20" s="297">
        <v>37</v>
      </c>
      <c r="AM20" s="297">
        <v>38</v>
      </c>
      <c r="AN20" s="297">
        <v>39</v>
      </c>
      <c r="AO20" s="297">
        <v>40</v>
      </c>
      <c r="AP20" s="297">
        <v>41</v>
      </c>
      <c r="AQ20" s="297">
        <v>42</v>
      </c>
      <c r="AR20" s="297">
        <v>43</v>
      </c>
      <c r="AS20" s="297">
        <v>44</v>
      </c>
      <c r="AT20" s="297">
        <v>45</v>
      </c>
      <c r="AU20" s="297">
        <v>46</v>
      </c>
      <c r="AV20" s="297">
        <v>47</v>
      </c>
      <c r="AW20" s="297">
        <v>48</v>
      </c>
      <c r="AX20" s="297">
        <v>49</v>
      </c>
      <c r="AY20" s="297">
        <v>50</v>
      </c>
      <c r="AZ20" s="297">
        <v>51</v>
      </c>
      <c r="BA20" s="297">
        <v>52</v>
      </c>
    </row>
    <row r="21" spans="1:53" ht="19.5" customHeight="1">
      <c r="A21" s="292" t="s">
        <v>144</v>
      </c>
      <c r="B21" s="294" t="s">
        <v>61</v>
      </c>
      <c r="C21" s="295"/>
      <c r="D21" s="293"/>
      <c r="E21" s="294"/>
      <c r="F21" s="294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19</v>
      </c>
      <c r="R21" s="2" t="s">
        <v>61</v>
      </c>
      <c r="S21" s="2" t="s">
        <v>21</v>
      </c>
      <c r="T21" s="2" t="s">
        <v>21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19</v>
      </c>
      <c r="AR21" s="2" t="s">
        <v>21</v>
      </c>
      <c r="AS21" s="2" t="s">
        <v>21</v>
      </c>
      <c r="AT21" s="2" t="s">
        <v>21</v>
      </c>
      <c r="AU21" s="2" t="s">
        <v>21</v>
      </c>
      <c r="AV21" s="2" t="s">
        <v>21</v>
      </c>
      <c r="AW21" s="2" t="s">
        <v>21</v>
      </c>
      <c r="AX21" s="2" t="s">
        <v>21</v>
      </c>
      <c r="AY21" s="2" t="s">
        <v>21</v>
      </c>
      <c r="AZ21" s="2" t="s">
        <v>21</v>
      </c>
      <c r="BA21" s="2" t="s">
        <v>21</v>
      </c>
    </row>
    <row r="22" spans="1:53" ht="19.5" customHeight="1">
      <c r="A22" s="295" t="s">
        <v>145</v>
      </c>
      <c r="B22" s="294" t="s">
        <v>61</v>
      </c>
      <c r="C22" s="295"/>
      <c r="D22" s="295"/>
      <c r="E22" s="295"/>
      <c r="F22" s="294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19</v>
      </c>
      <c r="R22" s="2" t="s">
        <v>61</v>
      </c>
      <c r="S22" s="2" t="s">
        <v>21</v>
      </c>
      <c r="T22" s="2" t="s">
        <v>21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19</v>
      </c>
      <c r="AR22" s="2" t="s">
        <v>21</v>
      </c>
      <c r="AS22" s="2" t="s">
        <v>21</v>
      </c>
      <c r="AT22" s="2" t="s">
        <v>21</v>
      </c>
      <c r="AU22" s="2" t="s">
        <v>21</v>
      </c>
      <c r="AV22" s="2" t="s">
        <v>21</v>
      </c>
      <c r="AW22" s="2" t="s">
        <v>21</v>
      </c>
      <c r="AX22" s="2" t="s">
        <v>21</v>
      </c>
      <c r="AY22" s="2" t="s">
        <v>21</v>
      </c>
      <c r="AZ22" s="2" t="s">
        <v>21</v>
      </c>
      <c r="BA22" s="2" t="s">
        <v>21</v>
      </c>
    </row>
    <row r="23" spans="1:53" ht="19.5" customHeight="1">
      <c r="A23" s="295" t="s">
        <v>146</v>
      </c>
      <c r="B23" s="294" t="s">
        <v>61</v>
      </c>
      <c r="C23" s="295" t="s">
        <v>196</v>
      </c>
      <c r="D23" s="295"/>
      <c r="E23" s="295"/>
      <c r="F23" s="294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19</v>
      </c>
      <c r="R23" s="2" t="s">
        <v>92</v>
      </c>
      <c r="S23" s="2" t="s">
        <v>61</v>
      </c>
      <c r="T23" s="2" t="s">
        <v>21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93</v>
      </c>
      <c r="AQ23" s="2" t="s">
        <v>19</v>
      </c>
      <c r="AR23" s="2" t="s">
        <v>21</v>
      </c>
      <c r="AS23" s="2" t="s">
        <v>21</v>
      </c>
      <c r="AT23" s="2" t="s">
        <v>21</v>
      </c>
      <c r="AU23" s="2" t="s">
        <v>21</v>
      </c>
      <c r="AV23" s="2" t="s">
        <v>21</v>
      </c>
      <c r="AW23" s="2" t="s">
        <v>21</v>
      </c>
      <c r="AX23" s="2" t="s">
        <v>21</v>
      </c>
      <c r="AY23" s="2" t="s">
        <v>21</v>
      </c>
      <c r="AZ23" s="2" t="s">
        <v>21</v>
      </c>
      <c r="BA23" s="2" t="s">
        <v>21</v>
      </c>
    </row>
    <row r="24" spans="1:53" ht="19.5" customHeight="1">
      <c r="A24" s="295" t="s">
        <v>147</v>
      </c>
      <c r="B24" s="294" t="s">
        <v>61</v>
      </c>
      <c r="C24" s="295" t="s">
        <v>196</v>
      </c>
      <c r="D24" s="295"/>
      <c r="E24" s="295"/>
      <c r="F24" s="29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19</v>
      </c>
      <c r="R24" s="2" t="s">
        <v>92</v>
      </c>
      <c r="S24" s="2" t="s">
        <v>61</v>
      </c>
      <c r="T24" s="2" t="s">
        <v>21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93</v>
      </c>
      <c r="AQ24" s="2" t="s">
        <v>19</v>
      </c>
      <c r="AR24" s="2" t="s">
        <v>21</v>
      </c>
      <c r="AS24" s="2" t="s">
        <v>21</v>
      </c>
      <c r="AT24" s="2" t="s">
        <v>21</v>
      </c>
      <c r="AU24" s="2" t="s">
        <v>21</v>
      </c>
      <c r="AV24" s="2" t="s">
        <v>21</v>
      </c>
      <c r="AW24" s="2" t="s">
        <v>21</v>
      </c>
      <c r="AX24" s="2" t="s">
        <v>21</v>
      </c>
      <c r="AY24" s="2" t="s">
        <v>21</v>
      </c>
      <c r="AZ24" s="2" t="s">
        <v>21</v>
      </c>
      <c r="BA24" s="2" t="s">
        <v>21</v>
      </c>
    </row>
    <row r="25" spans="1:53" ht="19.5" customHeight="1">
      <c r="A25" s="295" t="s">
        <v>148</v>
      </c>
      <c r="B25" s="294" t="s">
        <v>61</v>
      </c>
      <c r="C25" s="295" t="s">
        <v>196</v>
      </c>
      <c r="D25" s="295"/>
      <c r="E25" s="295"/>
      <c r="F25" s="294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96" t="s">
        <v>19</v>
      </c>
      <c r="R25" s="2" t="s">
        <v>92</v>
      </c>
      <c r="S25" s="295" t="s">
        <v>61</v>
      </c>
      <c r="T25" s="295" t="s">
        <v>21</v>
      </c>
      <c r="U25" s="296"/>
      <c r="V25" s="2"/>
      <c r="W25" s="48"/>
      <c r="X25" s="48"/>
      <c r="Y25" s="48"/>
      <c r="Z25" s="48"/>
      <c r="AA25" s="48"/>
      <c r="AB25" s="48"/>
      <c r="AC25" s="2"/>
      <c r="AD25" s="2" t="s">
        <v>93</v>
      </c>
      <c r="AE25" s="296" t="s">
        <v>19</v>
      </c>
      <c r="AF25" s="296" t="s">
        <v>13</v>
      </c>
      <c r="AG25" s="296" t="s">
        <v>13</v>
      </c>
      <c r="AH25" s="2" t="s">
        <v>13</v>
      </c>
      <c r="AI25" s="296" t="s">
        <v>13</v>
      </c>
      <c r="AJ25" s="296" t="s">
        <v>13</v>
      </c>
      <c r="AK25" s="296" t="s">
        <v>13</v>
      </c>
      <c r="AL25" s="296" t="s">
        <v>13</v>
      </c>
      <c r="AM25" s="296" t="s">
        <v>13</v>
      </c>
      <c r="AN25" s="296" t="s">
        <v>13</v>
      </c>
      <c r="AO25" s="296" t="s">
        <v>13</v>
      </c>
      <c r="AP25" s="296" t="s">
        <v>13</v>
      </c>
      <c r="AQ25" s="296" t="s">
        <v>102</v>
      </c>
      <c r="AR25" s="296" t="s">
        <v>102</v>
      </c>
      <c r="AS25" s="296" t="s">
        <v>89</v>
      </c>
      <c r="AT25" s="293" t="s">
        <v>89</v>
      </c>
      <c r="AU25" s="293" t="s">
        <v>89</v>
      </c>
      <c r="AV25" s="293" t="s">
        <v>89</v>
      </c>
      <c r="AW25" s="293" t="s">
        <v>89</v>
      </c>
      <c r="AX25" s="293" t="s">
        <v>89</v>
      </c>
      <c r="AY25" s="293" t="s">
        <v>89</v>
      </c>
      <c r="AZ25" s="293" t="s">
        <v>89</v>
      </c>
      <c r="BA25" s="293" t="s">
        <v>89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517" t="s">
        <v>280</v>
      </c>
      <c r="B27" s="517"/>
      <c r="C27" s="517"/>
      <c r="D27" s="517"/>
      <c r="E27" s="517"/>
      <c r="F27" s="517"/>
      <c r="G27" s="517"/>
      <c r="H27" s="517"/>
      <c r="I27" s="517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9"/>
      <c r="AW27" s="519"/>
      <c r="AX27" s="519"/>
      <c r="AY27" s="519"/>
      <c r="AZ27" s="519"/>
      <c r="BA27" s="1"/>
    </row>
    <row r="28" spans="10:53" ht="18.75" customHeight="1">
      <c r="J28" s="146"/>
      <c r="K28" s="146"/>
      <c r="L28" s="146"/>
      <c r="M28" s="146"/>
      <c r="N28" s="146"/>
      <c r="Q28" s="146"/>
      <c r="R28" s="146"/>
      <c r="S28" s="146"/>
      <c r="T28" s="146"/>
      <c r="U28" s="146"/>
      <c r="V28" s="146"/>
      <c r="W28" s="5"/>
      <c r="X28" s="5"/>
      <c r="Y28" s="146"/>
      <c r="Z28" s="146"/>
      <c r="AA28" s="146"/>
      <c r="AB28" s="146"/>
      <c r="AC28" s="146"/>
      <c r="AD28" s="146"/>
      <c r="AE28" s="5"/>
      <c r="AF28" s="5"/>
      <c r="AG28" s="146"/>
      <c r="AH28" s="146"/>
      <c r="AI28" s="146"/>
      <c r="AJ28" s="146"/>
      <c r="AK28" s="5"/>
      <c r="AL28" s="5"/>
      <c r="AM28" s="146"/>
      <c r="AN28" s="146"/>
      <c r="AO28" s="146"/>
      <c r="AP28" s="146"/>
      <c r="AQ28" s="136"/>
      <c r="AR28" s="5"/>
      <c r="AS28" s="148"/>
      <c r="AT28" s="149"/>
      <c r="AU28" s="149"/>
      <c r="AV28" s="149"/>
      <c r="AW28" s="149"/>
      <c r="AX28" s="5"/>
      <c r="AY28" s="147"/>
      <c r="AZ28" s="147"/>
      <c r="BA28" s="147"/>
    </row>
    <row r="29" spans="1:53" ht="18.75" customHeight="1">
      <c r="A29" s="152" t="s">
        <v>279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4"/>
      <c r="AX29" s="154"/>
      <c r="AY29" s="154"/>
      <c r="AZ29" s="154"/>
      <c r="BA29" s="5"/>
    </row>
    <row r="30" spans="1:53" ht="11.25" customHeight="1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5"/>
    </row>
    <row r="31" spans="1:53" ht="18.75" customHeight="1">
      <c r="A31" s="485" t="s">
        <v>12</v>
      </c>
      <c r="B31" s="486"/>
      <c r="C31" s="491" t="s">
        <v>14</v>
      </c>
      <c r="D31" s="492"/>
      <c r="E31" s="492"/>
      <c r="F31" s="486"/>
      <c r="G31" s="404" t="s">
        <v>140</v>
      </c>
      <c r="H31" s="492"/>
      <c r="I31" s="486"/>
      <c r="J31" s="404" t="s">
        <v>20</v>
      </c>
      <c r="K31" s="492"/>
      <c r="L31" s="492"/>
      <c r="M31" s="486"/>
      <c r="N31" s="404" t="s">
        <v>137</v>
      </c>
      <c r="O31" s="492"/>
      <c r="P31" s="486"/>
      <c r="Q31" s="404" t="s">
        <v>138</v>
      </c>
      <c r="R31" s="495"/>
      <c r="S31" s="496"/>
      <c r="T31" s="404" t="s">
        <v>139</v>
      </c>
      <c r="U31" s="492"/>
      <c r="V31" s="486"/>
      <c r="W31" s="404" t="s">
        <v>115</v>
      </c>
      <c r="X31" s="492"/>
      <c r="Y31" s="486"/>
      <c r="Z31" s="157"/>
      <c r="AA31" s="393" t="s">
        <v>122</v>
      </c>
      <c r="AB31" s="394"/>
      <c r="AC31" s="394"/>
      <c r="AD31" s="394"/>
      <c r="AE31" s="394"/>
      <c r="AF31" s="395"/>
      <c r="AG31" s="396"/>
      <c r="AH31" s="404" t="s">
        <v>123</v>
      </c>
      <c r="AI31" s="395"/>
      <c r="AJ31" s="395"/>
      <c r="AK31" s="405"/>
      <c r="AL31" s="405"/>
      <c r="AM31" s="406"/>
      <c r="AN31" s="410" t="s">
        <v>75</v>
      </c>
      <c r="AO31" s="410"/>
      <c r="AP31" s="410"/>
      <c r="AQ31" s="410"/>
      <c r="AR31" s="410"/>
      <c r="AS31" s="380"/>
      <c r="AT31" s="381"/>
      <c r="AU31" s="381"/>
      <c r="AV31" s="381"/>
      <c r="AW31" s="381"/>
      <c r="AX31" s="380"/>
      <c r="AY31" s="382"/>
      <c r="AZ31" s="382"/>
      <c r="BA31" s="382"/>
    </row>
    <row r="32" spans="1:53" ht="18.75" customHeight="1">
      <c r="A32" s="487"/>
      <c r="B32" s="488"/>
      <c r="C32" s="487"/>
      <c r="D32" s="493"/>
      <c r="E32" s="493"/>
      <c r="F32" s="488"/>
      <c r="G32" s="487"/>
      <c r="H32" s="493"/>
      <c r="I32" s="488"/>
      <c r="J32" s="487"/>
      <c r="K32" s="493"/>
      <c r="L32" s="493"/>
      <c r="M32" s="488"/>
      <c r="N32" s="487"/>
      <c r="O32" s="493"/>
      <c r="P32" s="488"/>
      <c r="Q32" s="497"/>
      <c r="R32" s="498"/>
      <c r="S32" s="499"/>
      <c r="T32" s="487"/>
      <c r="U32" s="493"/>
      <c r="V32" s="488"/>
      <c r="W32" s="487"/>
      <c r="X32" s="493"/>
      <c r="Y32" s="488"/>
      <c r="Z32" s="157"/>
      <c r="AA32" s="397"/>
      <c r="AB32" s="398"/>
      <c r="AC32" s="398"/>
      <c r="AD32" s="398"/>
      <c r="AE32" s="398"/>
      <c r="AF32" s="399"/>
      <c r="AG32" s="400"/>
      <c r="AH32" s="407"/>
      <c r="AI32" s="399"/>
      <c r="AJ32" s="399"/>
      <c r="AK32" s="408"/>
      <c r="AL32" s="408"/>
      <c r="AM32" s="409"/>
      <c r="AN32" s="410"/>
      <c r="AO32" s="410"/>
      <c r="AP32" s="410"/>
      <c r="AQ32" s="410"/>
      <c r="AR32" s="410"/>
      <c r="AS32" s="381"/>
      <c r="AT32" s="381"/>
      <c r="AU32" s="381"/>
      <c r="AV32" s="381"/>
      <c r="AW32" s="381"/>
      <c r="AX32" s="382"/>
      <c r="AY32" s="382"/>
      <c r="AZ32" s="382"/>
      <c r="BA32" s="382"/>
    </row>
    <row r="33" spans="1:53" ht="26.25" customHeight="1">
      <c r="A33" s="489"/>
      <c r="B33" s="490"/>
      <c r="C33" s="489"/>
      <c r="D33" s="494"/>
      <c r="E33" s="494"/>
      <c r="F33" s="490"/>
      <c r="G33" s="489"/>
      <c r="H33" s="494"/>
      <c r="I33" s="490"/>
      <c r="J33" s="489"/>
      <c r="K33" s="494"/>
      <c r="L33" s="494"/>
      <c r="M33" s="490"/>
      <c r="N33" s="489"/>
      <c r="O33" s="494"/>
      <c r="P33" s="490"/>
      <c r="Q33" s="500"/>
      <c r="R33" s="501"/>
      <c r="S33" s="502"/>
      <c r="T33" s="489"/>
      <c r="U33" s="494"/>
      <c r="V33" s="490"/>
      <c r="W33" s="489"/>
      <c r="X33" s="494"/>
      <c r="Y33" s="490"/>
      <c r="Z33" s="157"/>
      <c r="AA33" s="401"/>
      <c r="AB33" s="402"/>
      <c r="AC33" s="402"/>
      <c r="AD33" s="402"/>
      <c r="AE33" s="402"/>
      <c r="AF33" s="402"/>
      <c r="AG33" s="403"/>
      <c r="AH33" s="401"/>
      <c r="AI33" s="402"/>
      <c r="AJ33" s="402"/>
      <c r="AK33" s="402"/>
      <c r="AL33" s="402"/>
      <c r="AM33" s="403"/>
      <c r="AN33" s="410"/>
      <c r="AO33" s="410"/>
      <c r="AP33" s="410"/>
      <c r="AQ33" s="410"/>
      <c r="AR33" s="410"/>
      <c r="AS33" s="381"/>
      <c r="AT33" s="381"/>
      <c r="AU33" s="381"/>
      <c r="AV33" s="381"/>
      <c r="AW33" s="381"/>
      <c r="AX33" s="382"/>
      <c r="AY33" s="382"/>
      <c r="AZ33" s="382"/>
      <c r="BA33" s="382"/>
    </row>
    <row r="34" spans="1:53" ht="31.5" customHeight="1">
      <c r="A34" s="484" t="s">
        <v>144</v>
      </c>
      <c r="B34" s="469"/>
      <c r="C34" s="459">
        <v>36</v>
      </c>
      <c r="D34" s="474"/>
      <c r="E34" s="474"/>
      <c r="F34" s="475"/>
      <c r="G34" s="450">
        <v>4</v>
      </c>
      <c r="H34" s="479"/>
      <c r="I34" s="480"/>
      <c r="J34" s="450"/>
      <c r="K34" s="479"/>
      <c r="L34" s="479"/>
      <c r="M34" s="480"/>
      <c r="N34" s="450"/>
      <c r="O34" s="479"/>
      <c r="P34" s="480"/>
      <c r="Q34" s="483"/>
      <c r="R34" s="477"/>
      <c r="S34" s="478"/>
      <c r="T34" s="450">
        <v>12</v>
      </c>
      <c r="U34" s="451"/>
      <c r="V34" s="503"/>
      <c r="W34" s="450">
        <f>C34+G34+J34+N34+Q34+T34</f>
        <v>52</v>
      </c>
      <c r="X34" s="451"/>
      <c r="Y34" s="452"/>
      <c r="Z34" s="157"/>
      <c r="AA34" s="411" t="s">
        <v>23</v>
      </c>
      <c r="AB34" s="412"/>
      <c r="AC34" s="412"/>
      <c r="AD34" s="412"/>
      <c r="AE34" s="412"/>
      <c r="AF34" s="413"/>
      <c r="AG34" s="414"/>
      <c r="AH34" s="418" t="s">
        <v>155</v>
      </c>
      <c r="AI34" s="419"/>
      <c r="AJ34" s="419"/>
      <c r="AK34" s="420"/>
      <c r="AL34" s="420"/>
      <c r="AM34" s="421"/>
      <c r="AN34" s="425">
        <v>15</v>
      </c>
      <c r="AO34" s="425"/>
      <c r="AP34" s="425"/>
      <c r="AQ34" s="425"/>
      <c r="AR34" s="425"/>
      <c r="AS34" s="384"/>
      <c r="AT34" s="384"/>
      <c r="AU34" s="384"/>
      <c r="AV34" s="384"/>
      <c r="AW34" s="384"/>
      <c r="AX34" s="385"/>
      <c r="AY34" s="383"/>
      <c r="AZ34" s="383"/>
      <c r="BA34" s="383"/>
    </row>
    <row r="35" spans="1:53" ht="18.75" customHeight="1">
      <c r="A35" s="466" t="s">
        <v>145</v>
      </c>
      <c r="B35" s="467"/>
      <c r="C35" s="459">
        <v>36</v>
      </c>
      <c r="D35" s="474"/>
      <c r="E35" s="474"/>
      <c r="F35" s="475"/>
      <c r="G35" s="470">
        <v>4</v>
      </c>
      <c r="H35" s="471"/>
      <c r="I35" s="472"/>
      <c r="J35" s="470"/>
      <c r="K35" s="471"/>
      <c r="L35" s="471"/>
      <c r="M35" s="472"/>
      <c r="N35" s="470"/>
      <c r="O35" s="471"/>
      <c r="P35" s="472"/>
      <c r="Q35" s="483"/>
      <c r="R35" s="477"/>
      <c r="S35" s="478"/>
      <c r="T35" s="470">
        <v>12</v>
      </c>
      <c r="U35" s="481"/>
      <c r="V35" s="482"/>
      <c r="W35" s="450">
        <f>C35+G35+J35+N35+Q35+T35</f>
        <v>52</v>
      </c>
      <c r="X35" s="451"/>
      <c r="Y35" s="452"/>
      <c r="Z35" s="157"/>
      <c r="AA35" s="415"/>
      <c r="AB35" s="416"/>
      <c r="AC35" s="416"/>
      <c r="AD35" s="416"/>
      <c r="AE35" s="416"/>
      <c r="AF35" s="416"/>
      <c r="AG35" s="417"/>
      <c r="AH35" s="422"/>
      <c r="AI35" s="423"/>
      <c r="AJ35" s="423"/>
      <c r="AK35" s="423"/>
      <c r="AL35" s="423"/>
      <c r="AM35" s="424"/>
      <c r="AN35" s="425"/>
      <c r="AO35" s="425"/>
      <c r="AP35" s="425"/>
      <c r="AQ35" s="425"/>
      <c r="AR35" s="425"/>
      <c r="AS35" s="386"/>
      <c r="AT35" s="157"/>
      <c r="AU35" s="157"/>
      <c r="AV35" s="157"/>
      <c r="AW35" s="157"/>
      <c r="AX35" s="386"/>
      <c r="AY35" s="386"/>
      <c r="AZ35" s="386"/>
      <c r="BA35" s="387"/>
    </row>
    <row r="36" spans="1:53" ht="18.75" customHeight="1">
      <c r="A36" s="466" t="s">
        <v>146</v>
      </c>
      <c r="B36" s="467"/>
      <c r="C36" s="459">
        <v>35</v>
      </c>
      <c r="D36" s="474"/>
      <c r="E36" s="474"/>
      <c r="F36" s="475"/>
      <c r="G36" s="470">
        <v>6</v>
      </c>
      <c r="H36" s="471"/>
      <c r="I36" s="472"/>
      <c r="J36" s="470"/>
      <c r="K36" s="471"/>
      <c r="L36" s="471"/>
      <c r="M36" s="472"/>
      <c r="N36" s="470"/>
      <c r="O36" s="471"/>
      <c r="P36" s="472"/>
      <c r="Q36" s="483"/>
      <c r="R36" s="477"/>
      <c r="S36" s="478"/>
      <c r="T36" s="470">
        <v>11</v>
      </c>
      <c r="U36" s="481"/>
      <c r="V36" s="482"/>
      <c r="W36" s="450">
        <f>C36+G36+J36+N36+Q36+T36</f>
        <v>52</v>
      </c>
      <c r="X36" s="451"/>
      <c r="Y36" s="452"/>
      <c r="Z36" s="157"/>
      <c r="AA36" s="150"/>
      <c r="AB36" s="150"/>
      <c r="AC36" s="150"/>
      <c r="AD36" s="150"/>
      <c r="AE36" s="150"/>
      <c r="AF36" s="150"/>
      <c r="AG36" s="150"/>
      <c r="AH36" s="163"/>
      <c r="AI36" s="163"/>
      <c r="AJ36" s="163"/>
      <c r="AK36" s="164"/>
      <c r="AL36" s="164"/>
      <c r="AM36" s="164"/>
      <c r="AN36" s="158"/>
      <c r="AO36" s="159"/>
      <c r="AP36" s="159"/>
      <c r="AQ36" s="159"/>
      <c r="AR36" s="159"/>
      <c r="AS36" s="159"/>
      <c r="AT36" s="159"/>
      <c r="AU36" s="159"/>
      <c r="AV36" s="159"/>
      <c r="AW36" s="159"/>
      <c r="AX36" s="160"/>
      <c r="AY36" s="160"/>
      <c r="AZ36" s="160"/>
      <c r="BA36" s="160"/>
    </row>
    <row r="37" spans="1:53" ht="18.75" customHeight="1">
      <c r="A37" s="466" t="s">
        <v>147</v>
      </c>
      <c r="B37" s="467"/>
      <c r="C37" s="459">
        <v>35</v>
      </c>
      <c r="D37" s="474"/>
      <c r="E37" s="474"/>
      <c r="F37" s="475"/>
      <c r="G37" s="470">
        <v>6</v>
      </c>
      <c r="H37" s="471"/>
      <c r="I37" s="472"/>
      <c r="J37" s="470"/>
      <c r="K37" s="471"/>
      <c r="L37" s="471"/>
      <c r="M37" s="472"/>
      <c r="N37" s="470"/>
      <c r="O37" s="471"/>
      <c r="P37" s="472"/>
      <c r="Q37" s="476"/>
      <c r="R37" s="477"/>
      <c r="S37" s="478"/>
      <c r="T37" s="473" t="s">
        <v>257</v>
      </c>
      <c r="U37" s="481"/>
      <c r="V37" s="482"/>
      <c r="W37" s="450">
        <f>C37+G37+J37+N37+Q37+T37</f>
        <v>52</v>
      </c>
      <c r="X37" s="451"/>
      <c r="Y37" s="452"/>
      <c r="Z37" s="157"/>
      <c r="AA37" s="445"/>
      <c r="AB37" s="446"/>
      <c r="AC37" s="446"/>
      <c r="AD37" s="446"/>
      <c r="AE37" s="446"/>
      <c r="AF37" s="446"/>
      <c r="AG37" s="446"/>
      <c r="AH37" s="447"/>
      <c r="AI37" s="448"/>
      <c r="AJ37" s="448"/>
      <c r="AK37" s="443"/>
      <c r="AL37" s="449"/>
      <c r="AM37" s="449"/>
      <c r="AN37" s="161"/>
      <c r="AO37" s="159"/>
      <c r="AP37" s="159"/>
      <c r="AQ37" s="159"/>
      <c r="AR37" s="159"/>
      <c r="AS37" s="159"/>
      <c r="AT37" s="159"/>
      <c r="AU37" s="159"/>
      <c r="AV37" s="159"/>
      <c r="AW37" s="159"/>
      <c r="AX37" s="150"/>
      <c r="AY37" s="150"/>
      <c r="AZ37" s="150"/>
      <c r="BA37" s="150"/>
    </row>
    <row r="38" spans="1:53" ht="18.75" customHeight="1">
      <c r="A38" s="466" t="s">
        <v>148</v>
      </c>
      <c r="B38" s="467"/>
      <c r="C38" s="450">
        <v>23</v>
      </c>
      <c r="D38" s="468"/>
      <c r="E38" s="468"/>
      <c r="F38" s="469"/>
      <c r="G38" s="470">
        <v>6</v>
      </c>
      <c r="H38" s="471"/>
      <c r="I38" s="472"/>
      <c r="J38" s="473"/>
      <c r="K38" s="471"/>
      <c r="L38" s="471"/>
      <c r="M38" s="472"/>
      <c r="N38" s="470">
        <v>11</v>
      </c>
      <c r="O38" s="471"/>
      <c r="P38" s="472"/>
      <c r="Q38" s="476">
        <v>2</v>
      </c>
      <c r="R38" s="477"/>
      <c r="S38" s="478"/>
      <c r="T38" s="470">
        <v>1</v>
      </c>
      <c r="U38" s="481"/>
      <c r="V38" s="482"/>
      <c r="W38" s="450">
        <f>C38+G38+J38+N38+Q38+T38</f>
        <v>43</v>
      </c>
      <c r="X38" s="451"/>
      <c r="Y38" s="452"/>
      <c r="Z38" s="157"/>
      <c r="AA38" s="524"/>
      <c r="AB38" s="465"/>
      <c r="AC38" s="465"/>
      <c r="AD38" s="465"/>
      <c r="AE38" s="465"/>
      <c r="AF38" s="465"/>
      <c r="AG38" s="465"/>
      <c r="AH38" s="525"/>
      <c r="AI38" s="525"/>
      <c r="AJ38" s="525"/>
      <c r="AK38" s="443"/>
      <c r="AL38" s="444"/>
      <c r="AM38" s="444"/>
      <c r="AN38" s="162"/>
      <c r="AO38" s="464"/>
      <c r="AP38" s="465"/>
      <c r="AQ38" s="465"/>
      <c r="AR38" s="465"/>
      <c r="AS38" s="462"/>
      <c r="AT38" s="449"/>
      <c r="AU38" s="449"/>
      <c r="AV38" s="449"/>
      <c r="AW38" s="449"/>
      <c r="AX38" s="462"/>
      <c r="AY38" s="462"/>
      <c r="AZ38" s="462"/>
      <c r="BA38" s="463"/>
    </row>
    <row r="39" spans="1:53" ht="18.75" customHeight="1">
      <c r="A39" s="453" t="s">
        <v>24</v>
      </c>
      <c r="B39" s="454"/>
      <c r="C39" s="455">
        <f>SUM(C34:F38)</f>
        <v>165</v>
      </c>
      <c r="D39" s="456"/>
      <c r="E39" s="456"/>
      <c r="F39" s="457"/>
      <c r="G39" s="437">
        <v>26</v>
      </c>
      <c r="H39" s="438"/>
      <c r="I39" s="439"/>
      <c r="J39" s="440"/>
      <c r="K39" s="441"/>
      <c r="L39" s="441"/>
      <c r="M39" s="442"/>
      <c r="N39" s="440">
        <v>11</v>
      </c>
      <c r="O39" s="458"/>
      <c r="P39" s="454"/>
      <c r="Q39" s="459">
        <v>2</v>
      </c>
      <c r="R39" s="460"/>
      <c r="S39" s="461"/>
      <c r="T39" s="440">
        <v>47</v>
      </c>
      <c r="U39" s="441"/>
      <c r="V39" s="442"/>
      <c r="W39" s="437">
        <f>C39+G39+N39+Q39+T39</f>
        <v>251</v>
      </c>
      <c r="X39" s="438"/>
      <c r="Y39" s="439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50"/>
      <c r="AR39" s="26"/>
      <c r="AS39" s="151"/>
      <c r="AT39" s="151"/>
      <c r="AU39" s="151"/>
      <c r="AV39" s="151"/>
      <c r="AW39" s="151"/>
      <c r="AX39" s="26"/>
      <c r="AY39" s="147"/>
      <c r="AZ39" s="147"/>
      <c r="BA39" s="147"/>
    </row>
    <row r="40" spans="9:53" ht="18.75">
      <c r="I40" s="3"/>
      <c r="J40" s="521"/>
      <c r="K40" s="521"/>
      <c r="L40" s="521"/>
      <c r="M40" s="521"/>
      <c r="N40" s="521"/>
      <c r="O40" s="3"/>
      <c r="P40" s="3"/>
      <c r="Q40" s="522"/>
      <c r="R40" s="522"/>
      <c r="S40" s="522"/>
      <c r="T40" s="522"/>
      <c r="U40" s="522"/>
      <c r="V40" s="522"/>
      <c r="W40" s="26"/>
      <c r="X40" s="26"/>
      <c r="Y40" s="522"/>
      <c r="Z40" s="522"/>
      <c r="AA40" s="522"/>
      <c r="AB40" s="522"/>
      <c r="AC40" s="522"/>
      <c r="AD40" s="522"/>
      <c r="AE40" s="26"/>
      <c r="AF40" s="26"/>
      <c r="AG40" s="522"/>
      <c r="AH40" s="522"/>
      <c r="AI40" s="522"/>
      <c r="AJ40" s="522"/>
      <c r="AK40" s="26"/>
      <c r="AL40" s="26"/>
      <c r="AM40" s="522"/>
      <c r="AN40" s="522"/>
      <c r="AO40" s="522"/>
      <c r="AP40" s="522"/>
      <c r="AQ40" s="523"/>
      <c r="AR40" s="26"/>
      <c r="AS40" s="522"/>
      <c r="AT40" s="522"/>
      <c r="AU40" s="522"/>
      <c r="AV40" s="522"/>
      <c r="AW40" s="522"/>
      <c r="AX40" s="26"/>
      <c r="AY40" s="522"/>
      <c r="AZ40" s="522"/>
      <c r="BA40" s="522"/>
    </row>
  </sheetData>
  <sheetProtection/>
  <mergeCells count="120">
    <mergeCell ref="AY40:BA40"/>
    <mergeCell ref="AS40:AW40"/>
    <mergeCell ref="AA38:AG38"/>
    <mergeCell ref="AH38:AJ38"/>
    <mergeCell ref="T31:V33"/>
    <mergeCell ref="W31:Y33"/>
    <mergeCell ref="AS19:AW19"/>
    <mergeCell ref="J40:N40"/>
    <mergeCell ref="Y40:AD40"/>
    <mergeCell ref="AG40:AJ40"/>
    <mergeCell ref="AM40:AQ40"/>
    <mergeCell ref="Q40:V40"/>
    <mergeCell ref="J34:M34"/>
    <mergeCell ref="W36:Y36"/>
    <mergeCell ref="A4:O4"/>
    <mergeCell ref="P3:AN3"/>
    <mergeCell ref="AO6:AZ6"/>
    <mergeCell ref="A2:O2"/>
    <mergeCell ref="AO3:BA3"/>
    <mergeCell ref="A27:AZ27"/>
    <mergeCell ref="X19:AA19"/>
    <mergeCell ref="B19:E19"/>
    <mergeCell ref="A17:BA17"/>
    <mergeCell ref="A19:A20"/>
    <mergeCell ref="P10:AN10"/>
    <mergeCell ref="P11:AN11"/>
    <mergeCell ref="F19:I19"/>
    <mergeCell ref="AO19:AR19"/>
    <mergeCell ref="AX19:BA19"/>
    <mergeCell ref="A1:O1"/>
    <mergeCell ref="A3:O3"/>
    <mergeCell ref="AO4:BA5"/>
    <mergeCell ref="A7:O7"/>
    <mergeCell ref="A5:O5"/>
    <mergeCell ref="AO7:BA8"/>
    <mergeCell ref="P2:AN2"/>
    <mergeCell ref="P5:AN5"/>
    <mergeCell ref="P1:AN1"/>
    <mergeCell ref="P4:AN4"/>
    <mergeCell ref="P8:AN8"/>
    <mergeCell ref="AO1:BA1"/>
    <mergeCell ref="AO2:BA2"/>
    <mergeCell ref="A31:B33"/>
    <mergeCell ref="C31:F33"/>
    <mergeCell ref="G31:I33"/>
    <mergeCell ref="J31:M33"/>
    <mergeCell ref="N31:P33"/>
    <mergeCell ref="Q31:S33"/>
    <mergeCell ref="A36:B36"/>
    <mergeCell ref="C36:F36"/>
    <mergeCell ref="G36:I36"/>
    <mergeCell ref="J36:M36"/>
    <mergeCell ref="A35:B35"/>
    <mergeCell ref="A34:B34"/>
    <mergeCell ref="C34:F34"/>
    <mergeCell ref="T35:V35"/>
    <mergeCell ref="W34:Y34"/>
    <mergeCell ref="N35:P35"/>
    <mergeCell ref="Q34:S34"/>
    <mergeCell ref="N36:P36"/>
    <mergeCell ref="C35:F35"/>
    <mergeCell ref="G35:I35"/>
    <mergeCell ref="J35:M35"/>
    <mergeCell ref="T34:V34"/>
    <mergeCell ref="G34:I34"/>
    <mergeCell ref="T38:V38"/>
    <mergeCell ref="N37:P37"/>
    <mergeCell ref="Q37:S37"/>
    <mergeCell ref="T37:V37"/>
    <mergeCell ref="W35:Y35"/>
    <mergeCell ref="Q36:S36"/>
    <mergeCell ref="N34:P34"/>
    <mergeCell ref="T36:V36"/>
    <mergeCell ref="Q35:S35"/>
    <mergeCell ref="A37:B37"/>
    <mergeCell ref="C37:F37"/>
    <mergeCell ref="G37:I37"/>
    <mergeCell ref="J37:M37"/>
    <mergeCell ref="N38:P38"/>
    <mergeCell ref="Q38:S38"/>
    <mergeCell ref="AX38:BA38"/>
    <mergeCell ref="AO38:AR38"/>
    <mergeCell ref="AS38:AW38"/>
    <mergeCell ref="A38:B38"/>
    <mergeCell ref="C38:F38"/>
    <mergeCell ref="G38:I38"/>
    <mergeCell ref="J38:M38"/>
    <mergeCell ref="W38:Y38"/>
    <mergeCell ref="A39:B39"/>
    <mergeCell ref="C39:F39"/>
    <mergeCell ref="G39:I39"/>
    <mergeCell ref="J39:M39"/>
    <mergeCell ref="N39:P39"/>
    <mergeCell ref="Q39:S39"/>
    <mergeCell ref="P12:AN12"/>
    <mergeCell ref="P13:AN13"/>
    <mergeCell ref="P14:AN14"/>
    <mergeCell ref="W39:Y39"/>
    <mergeCell ref="T39:V39"/>
    <mergeCell ref="AK38:AM38"/>
    <mergeCell ref="AA37:AG37"/>
    <mergeCell ref="AH37:AJ37"/>
    <mergeCell ref="AK37:AM37"/>
    <mergeCell ref="W37:Y37"/>
    <mergeCell ref="P6:AN6"/>
    <mergeCell ref="P7:AN7"/>
    <mergeCell ref="J19:M19"/>
    <mergeCell ref="N19:R19"/>
    <mergeCell ref="S19:W19"/>
    <mergeCell ref="AB19:AE19"/>
    <mergeCell ref="AF19:AI19"/>
    <mergeCell ref="AJ19:AN19"/>
    <mergeCell ref="P15:AN15"/>
    <mergeCell ref="P9:AN9"/>
    <mergeCell ref="AA31:AG33"/>
    <mergeCell ref="AH31:AM33"/>
    <mergeCell ref="AN31:AR33"/>
    <mergeCell ref="AA34:AG35"/>
    <mergeCell ref="AH34:AM35"/>
    <mergeCell ref="AN34:AR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526" t="s">
        <v>114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2:10" s="5" customFormat="1" ht="75">
      <c r="B3" s="8" t="s">
        <v>12</v>
      </c>
      <c r="C3" s="8" t="s">
        <v>14</v>
      </c>
      <c r="D3" s="8" t="s">
        <v>62</v>
      </c>
      <c r="E3" s="8" t="s">
        <v>18</v>
      </c>
      <c r="F3" s="8" t="s">
        <v>20</v>
      </c>
      <c r="G3" s="8" t="s">
        <v>116</v>
      </c>
      <c r="H3" s="8" t="s">
        <v>22</v>
      </c>
      <c r="I3" s="8" t="s">
        <v>15</v>
      </c>
      <c r="J3" s="9" t="s">
        <v>115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24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526" t="s">
        <v>117</v>
      </c>
      <c r="D11" s="531"/>
      <c r="E11" s="11"/>
      <c r="F11" s="11"/>
      <c r="G11" s="526" t="s">
        <v>118</v>
      </c>
      <c r="H11" s="531"/>
      <c r="I11" s="531"/>
      <c r="J11" s="531"/>
      <c r="K11" s="11"/>
      <c r="L11" s="11"/>
    </row>
    <row r="12" spans="2:12" s="5" customFormat="1" ht="111" customHeight="1">
      <c r="B12" s="527" t="s">
        <v>119</v>
      </c>
      <c r="C12" s="528"/>
      <c r="D12" s="142" t="s">
        <v>75</v>
      </c>
      <c r="E12" s="142" t="s">
        <v>121</v>
      </c>
      <c r="F12" s="141"/>
      <c r="G12" s="532" t="s">
        <v>122</v>
      </c>
      <c r="H12" s="461"/>
      <c r="I12" s="140" t="s">
        <v>123</v>
      </c>
      <c r="J12" s="142" t="s">
        <v>75</v>
      </c>
      <c r="K12" s="11"/>
      <c r="L12" s="11"/>
    </row>
    <row r="13" spans="2:12" s="5" customFormat="1" ht="32.25">
      <c r="B13" s="529" t="s">
        <v>120</v>
      </c>
      <c r="C13" s="530"/>
      <c r="D13" s="2">
        <v>15</v>
      </c>
      <c r="E13" s="2">
        <v>3</v>
      </c>
      <c r="F13" s="11"/>
      <c r="G13" s="533" t="s">
        <v>125</v>
      </c>
      <c r="H13" s="534"/>
      <c r="I13" s="143" t="s">
        <v>124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80" zoomScaleNormal="50" zoomScaleSheetLayoutView="80" zoomScalePageLayoutView="0" workbookViewId="0" topLeftCell="A86">
      <selection activeCell="V102" sqref="V102:V103"/>
    </sheetView>
  </sheetViews>
  <sheetFormatPr defaultColWidth="9.00390625" defaultRowHeight="12.75"/>
  <cols>
    <col min="1" max="1" width="11.00390625" style="12" customWidth="1"/>
    <col min="2" max="2" width="36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7.375" style="13" customWidth="1"/>
    <col min="15" max="15" width="5.875" style="13" customWidth="1"/>
    <col min="16" max="16" width="8.00390625" style="13" customWidth="1"/>
    <col min="17" max="17" width="8.375" style="13" customWidth="1"/>
    <col min="18" max="18" width="5.625" style="13" customWidth="1"/>
    <col min="19" max="19" width="6.625" style="13" customWidth="1"/>
    <col min="20" max="20" width="6.125" style="13" customWidth="1"/>
    <col min="21" max="21" width="5.125" style="13" customWidth="1"/>
    <col min="22" max="22" width="6.625" style="21" customWidth="1"/>
    <col min="23" max="23" width="9.25390625" style="21" customWidth="1"/>
    <col min="24" max="24" width="5.875" style="21" customWidth="1"/>
    <col min="25" max="25" width="8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569" t="s">
        <v>199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402"/>
      <c r="Z1" s="402"/>
      <c r="AA1" s="402"/>
      <c r="AB1" s="402"/>
    </row>
    <row r="2" spans="1:31" s="38" customFormat="1" ht="18.75" customHeight="1">
      <c r="A2" s="543" t="s">
        <v>25</v>
      </c>
      <c r="B2" s="541" t="s">
        <v>143</v>
      </c>
      <c r="C2" s="604" t="s">
        <v>142</v>
      </c>
      <c r="D2" s="605"/>
      <c r="E2" s="420"/>
      <c r="F2" s="421"/>
      <c r="G2" s="535" t="s">
        <v>141</v>
      </c>
      <c r="H2" s="541" t="s">
        <v>126</v>
      </c>
      <c r="I2" s="541"/>
      <c r="J2" s="541"/>
      <c r="K2" s="541"/>
      <c r="L2" s="541"/>
      <c r="M2" s="541"/>
      <c r="N2" s="585" t="s">
        <v>132</v>
      </c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6"/>
    </row>
    <row r="3" spans="1:31" s="38" customFormat="1" ht="24.75" customHeight="1">
      <c r="A3" s="543"/>
      <c r="B3" s="541"/>
      <c r="C3" s="606"/>
      <c r="D3" s="607"/>
      <c r="E3" s="449"/>
      <c r="F3" s="608"/>
      <c r="G3" s="536"/>
      <c r="H3" s="551" t="s">
        <v>130</v>
      </c>
      <c r="I3" s="540" t="s">
        <v>131</v>
      </c>
      <c r="J3" s="540"/>
      <c r="K3" s="540"/>
      <c r="L3" s="540"/>
      <c r="M3" s="551" t="s">
        <v>127</v>
      </c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6"/>
    </row>
    <row r="4" spans="1:31" s="38" customFormat="1" ht="18" customHeight="1">
      <c r="A4" s="543"/>
      <c r="B4" s="541"/>
      <c r="C4" s="551" t="s">
        <v>26</v>
      </c>
      <c r="D4" s="551" t="s">
        <v>27</v>
      </c>
      <c r="E4" s="545" t="s">
        <v>134</v>
      </c>
      <c r="F4" s="546"/>
      <c r="G4" s="536"/>
      <c r="H4" s="551"/>
      <c r="I4" s="551" t="s">
        <v>128</v>
      </c>
      <c r="J4" s="537" t="s">
        <v>129</v>
      </c>
      <c r="K4" s="538"/>
      <c r="L4" s="539"/>
      <c r="M4" s="551"/>
      <c r="N4" s="540" t="s">
        <v>28</v>
      </c>
      <c r="O4" s="540"/>
      <c r="P4" s="540"/>
      <c r="Q4" s="540" t="s">
        <v>29</v>
      </c>
      <c r="R4" s="540"/>
      <c r="S4" s="540"/>
      <c r="T4" s="540" t="s">
        <v>30</v>
      </c>
      <c r="U4" s="540"/>
      <c r="V4" s="540"/>
      <c r="W4" s="540" t="s">
        <v>31</v>
      </c>
      <c r="X4" s="540"/>
      <c r="Y4" s="540"/>
      <c r="Z4" s="540" t="s">
        <v>32</v>
      </c>
      <c r="AA4" s="540"/>
      <c r="AB4" s="540"/>
      <c r="AC4" s="39"/>
      <c r="AD4" s="39"/>
      <c r="AE4" s="319"/>
    </row>
    <row r="5" spans="1:31" s="38" customFormat="1" ht="18.75">
      <c r="A5" s="543"/>
      <c r="B5" s="541"/>
      <c r="C5" s="551"/>
      <c r="D5" s="551"/>
      <c r="E5" s="552" t="s">
        <v>135</v>
      </c>
      <c r="F5" s="552" t="s">
        <v>136</v>
      </c>
      <c r="G5" s="536"/>
      <c r="H5" s="551"/>
      <c r="I5" s="551"/>
      <c r="J5" s="536" t="s">
        <v>70</v>
      </c>
      <c r="K5" s="559" t="s">
        <v>71</v>
      </c>
      <c r="L5" s="584" t="s">
        <v>72</v>
      </c>
      <c r="M5" s="551"/>
      <c r="N5" s="547" t="s">
        <v>133</v>
      </c>
      <c r="O5" s="548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50"/>
      <c r="AE5" s="320"/>
    </row>
    <row r="6" spans="1:31" s="38" customFormat="1" ht="15.75">
      <c r="A6" s="543"/>
      <c r="B6" s="541"/>
      <c r="C6" s="551"/>
      <c r="D6" s="551"/>
      <c r="E6" s="553"/>
      <c r="F6" s="553"/>
      <c r="G6" s="536"/>
      <c r="H6" s="551"/>
      <c r="I6" s="551"/>
      <c r="J6" s="560"/>
      <c r="K6" s="560"/>
      <c r="L6" s="560"/>
      <c r="M6" s="551"/>
      <c r="N6" s="208">
        <v>1</v>
      </c>
      <c r="O6" s="208">
        <v>2</v>
      </c>
      <c r="P6" s="209">
        <v>3</v>
      </c>
      <c r="Q6" s="208">
        <v>4</v>
      </c>
      <c r="R6" s="208">
        <v>5</v>
      </c>
      <c r="S6" s="209">
        <v>6</v>
      </c>
      <c r="T6" s="208">
        <v>7</v>
      </c>
      <c r="U6" s="208">
        <v>8</v>
      </c>
      <c r="V6" s="209">
        <v>8.9</v>
      </c>
      <c r="W6" s="208">
        <v>10</v>
      </c>
      <c r="X6" s="208">
        <v>11</v>
      </c>
      <c r="Y6" s="210" t="s">
        <v>67</v>
      </c>
      <c r="Z6" s="208">
        <v>13</v>
      </c>
      <c r="AA6" s="208">
        <v>14</v>
      </c>
      <c r="AB6" s="208">
        <v>15</v>
      </c>
      <c r="AE6" s="320"/>
    </row>
    <row r="7" spans="1:31" s="38" customFormat="1" ht="42" customHeight="1" thickBot="1">
      <c r="A7" s="544"/>
      <c r="B7" s="542"/>
      <c r="C7" s="535"/>
      <c r="D7" s="535"/>
      <c r="E7" s="554"/>
      <c r="F7" s="554"/>
      <c r="G7" s="536"/>
      <c r="H7" s="535"/>
      <c r="I7" s="535"/>
      <c r="J7" s="561"/>
      <c r="K7" s="561"/>
      <c r="L7" s="561"/>
      <c r="M7" s="535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E7" s="320"/>
    </row>
    <row r="8" spans="1:31" s="38" customFormat="1" ht="16.5" thickBot="1">
      <c r="A8" s="35">
        <v>1</v>
      </c>
      <c r="B8" s="36" t="s">
        <v>162</v>
      </c>
      <c r="C8" s="37">
        <v>3</v>
      </c>
      <c r="D8" s="37">
        <v>4</v>
      </c>
      <c r="E8" s="211">
        <v>5</v>
      </c>
      <c r="F8" s="211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  <c r="AB8" s="37">
        <v>28</v>
      </c>
      <c r="AE8" s="320"/>
    </row>
    <row r="9" spans="1:31" s="38" customFormat="1" ht="19.5" thickBot="1">
      <c r="A9" s="587" t="s">
        <v>193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9"/>
      <c r="AE9" s="320"/>
    </row>
    <row r="10" spans="1:31" s="38" customFormat="1" ht="16.5" thickBot="1">
      <c r="A10" s="579" t="s">
        <v>96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1"/>
      <c r="Z10" s="581"/>
      <c r="AA10" s="581"/>
      <c r="AB10" s="582"/>
      <c r="AE10" s="320"/>
    </row>
    <row r="11" spans="1:31" s="38" customFormat="1" ht="31.5">
      <c r="A11" s="214" t="s">
        <v>163</v>
      </c>
      <c r="B11" s="104" t="s">
        <v>38</v>
      </c>
      <c r="C11" s="103"/>
      <c r="D11" s="105"/>
      <c r="E11" s="105"/>
      <c r="F11" s="106"/>
      <c r="G11" s="212">
        <f>H11/30</f>
        <v>6.5</v>
      </c>
      <c r="H11" s="103">
        <v>195</v>
      </c>
      <c r="I11" s="105"/>
      <c r="J11" s="103"/>
      <c r="K11" s="103"/>
      <c r="L11" s="107"/>
      <c r="M11" s="107"/>
      <c r="N11" s="105"/>
      <c r="O11" s="105"/>
      <c r="P11" s="105"/>
      <c r="Q11" s="105"/>
      <c r="R11" s="105"/>
      <c r="S11" s="105"/>
      <c r="T11" s="105"/>
      <c r="U11" s="105"/>
      <c r="V11" s="108"/>
      <c r="W11" s="109"/>
      <c r="X11" s="109"/>
      <c r="Y11" s="110"/>
      <c r="Z11" s="110"/>
      <c r="AA11" s="110"/>
      <c r="AB11" s="110"/>
      <c r="AE11" s="320"/>
    </row>
    <row r="12" spans="1:31" s="38" customFormat="1" ht="31.5">
      <c r="A12" s="215" t="s">
        <v>165</v>
      </c>
      <c r="B12" s="112" t="s">
        <v>38</v>
      </c>
      <c r="C12" s="111"/>
      <c r="D12" s="101" t="s">
        <v>64</v>
      </c>
      <c r="E12" s="101"/>
      <c r="F12" s="113"/>
      <c r="G12" s="177">
        <v>3</v>
      </c>
      <c r="H12" s="111">
        <f aca="true" t="shared" si="0" ref="H12:H17">G12*30</f>
        <v>90</v>
      </c>
      <c r="I12" s="111">
        <v>4</v>
      </c>
      <c r="J12" s="111"/>
      <c r="K12" s="111"/>
      <c r="L12" s="101" t="s">
        <v>150</v>
      </c>
      <c r="M12" s="54">
        <f>H12-6</f>
        <v>84</v>
      </c>
      <c r="N12" s="101" t="s">
        <v>150</v>
      </c>
      <c r="O12" s="101"/>
      <c r="P12" s="101"/>
      <c r="Q12" s="101"/>
      <c r="R12" s="101"/>
      <c r="S12" s="101"/>
      <c r="T12" s="101"/>
      <c r="U12" s="101"/>
      <c r="V12" s="114"/>
      <c r="W12" s="115"/>
      <c r="X12" s="115"/>
      <c r="Y12" s="116"/>
      <c r="Z12" s="116"/>
      <c r="AA12" s="116"/>
      <c r="AB12" s="116"/>
      <c r="AE12" s="320"/>
    </row>
    <row r="13" spans="1:31" s="38" customFormat="1" ht="31.5">
      <c r="A13" s="215" t="s">
        <v>166</v>
      </c>
      <c r="B13" s="112" t="s">
        <v>38</v>
      </c>
      <c r="C13" s="111">
        <v>3</v>
      </c>
      <c r="D13" s="198"/>
      <c r="E13" s="198"/>
      <c r="F13" s="199"/>
      <c r="G13" s="177">
        <v>3.5</v>
      </c>
      <c r="H13" s="111">
        <f t="shared" si="0"/>
        <v>105</v>
      </c>
      <c r="I13" s="200">
        <v>4</v>
      </c>
      <c r="J13" s="200"/>
      <c r="K13" s="200"/>
      <c r="L13" s="198" t="s">
        <v>150</v>
      </c>
      <c r="M13" s="201">
        <f>H13-6</f>
        <v>99</v>
      </c>
      <c r="N13" s="198"/>
      <c r="O13" s="198"/>
      <c r="P13" s="198" t="s">
        <v>150</v>
      </c>
      <c r="Q13" s="198"/>
      <c r="R13" s="198"/>
      <c r="S13" s="101"/>
      <c r="T13" s="101"/>
      <c r="U13" s="101"/>
      <c r="V13" s="114"/>
      <c r="W13" s="115"/>
      <c r="X13" s="115"/>
      <c r="Y13" s="116"/>
      <c r="Z13" s="116"/>
      <c r="AA13" s="116"/>
      <c r="AB13" s="116"/>
      <c r="AE13" s="320"/>
    </row>
    <row r="14" spans="1:31" s="38" customFormat="1" ht="15.75">
      <c r="A14" s="215" t="s">
        <v>164</v>
      </c>
      <c r="B14" s="304" t="s">
        <v>37</v>
      </c>
      <c r="C14" s="177">
        <v>1</v>
      </c>
      <c r="D14" s="177"/>
      <c r="E14" s="177"/>
      <c r="F14" s="117"/>
      <c r="G14" s="213">
        <v>4.5</v>
      </c>
      <c r="H14" s="177">
        <f t="shared" si="0"/>
        <v>135</v>
      </c>
      <c r="I14" s="177">
        <v>4</v>
      </c>
      <c r="J14" s="215" t="s">
        <v>150</v>
      </c>
      <c r="K14" s="177"/>
      <c r="L14" s="305"/>
      <c r="M14" s="305">
        <f>H14-I14</f>
        <v>131</v>
      </c>
      <c r="N14" s="215" t="s">
        <v>150</v>
      </c>
      <c r="O14" s="215"/>
      <c r="P14" s="215"/>
      <c r="Q14" s="215"/>
      <c r="R14" s="215"/>
      <c r="S14" s="215"/>
      <c r="T14" s="215"/>
      <c r="U14" s="215"/>
      <c r="V14" s="114"/>
      <c r="W14" s="115"/>
      <c r="X14" s="115"/>
      <c r="Y14" s="116"/>
      <c r="Z14" s="116"/>
      <c r="AA14" s="116"/>
      <c r="AB14" s="116"/>
      <c r="AE14" s="320"/>
    </row>
    <row r="15" spans="1:31" s="38" customFormat="1" ht="15.75">
      <c r="A15" s="215" t="s">
        <v>167</v>
      </c>
      <c r="B15" s="304" t="s">
        <v>77</v>
      </c>
      <c r="C15" s="177"/>
      <c r="D15" s="177">
        <v>4</v>
      </c>
      <c r="E15" s="177"/>
      <c r="F15" s="117"/>
      <c r="G15" s="213">
        <v>3</v>
      </c>
      <c r="H15" s="177">
        <f t="shared" si="0"/>
        <v>90</v>
      </c>
      <c r="I15" s="177">
        <v>4</v>
      </c>
      <c r="J15" s="215" t="s">
        <v>150</v>
      </c>
      <c r="K15" s="177"/>
      <c r="L15" s="215"/>
      <c r="M15" s="305">
        <f>H15-I15</f>
        <v>86</v>
      </c>
      <c r="N15" s="215"/>
      <c r="O15" s="215"/>
      <c r="P15" s="215"/>
      <c r="Q15" s="306" t="s">
        <v>150</v>
      </c>
      <c r="R15" s="306"/>
      <c r="S15" s="306"/>
      <c r="T15" s="215"/>
      <c r="U15" s="215"/>
      <c r="V15" s="114"/>
      <c r="W15" s="115"/>
      <c r="X15" s="115"/>
      <c r="Y15" s="116"/>
      <c r="Z15" s="116"/>
      <c r="AA15" s="116"/>
      <c r="AB15" s="116"/>
      <c r="AE15" s="320"/>
    </row>
    <row r="16" spans="1:31" s="38" customFormat="1" ht="36.75" customHeight="1">
      <c r="A16" s="215" t="s">
        <v>168</v>
      </c>
      <c r="B16" s="304" t="s">
        <v>63</v>
      </c>
      <c r="C16" s="177">
        <v>6</v>
      </c>
      <c r="D16" s="177"/>
      <c r="E16" s="177"/>
      <c r="F16" s="117"/>
      <c r="G16" s="213">
        <v>3</v>
      </c>
      <c r="H16" s="177">
        <f t="shared" si="0"/>
        <v>90</v>
      </c>
      <c r="I16" s="177">
        <v>4</v>
      </c>
      <c r="J16" s="215" t="s">
        <v>150</v>
      </c>
      <c r="K16" s="177"/>
      <c r="L16" s="215"/>
      <c r="M16" s="305">
        <f>H16-I16</f>
        <v>86</v>
      </c>
      <c r="N16" s="215"/>
      <c r="O16" s="215"/>
      <c r="P16" s="215"/>
      <c r="Q16" s="215"/>
      <c r="R16" s="215"/>
      <c r="S16" s="215" t="s">
        <v>150</v>
      </c>
      <c r="T16" s="215"/>
      <c r="U16" s="215"/>
      <c r="V16" s="114"/>
      <c r="W16" s="115"/>
      <c r="X16" s="115"/>
      <c r="Y16" s="116"/>
      <c r="Z16" s="116"/>
      <c r="AA16" s="116"/>
      <c r="AB16" s="116"/>
      <c r="AE16" s="320"/>
    </row>
    <row r="17" spans="1:31" s="38" customFormat="1" ht="16.5" thickBot="1">
      <c r="A17" s="216" t="s">
        <v>169</v>
      </c>
      <c r="B17" s="307" t="s">
        <v>107</v>
      </c>
      <c r="C17" s="308">
        <v>7</v>
      </c>
      <c r="D17" s="308"/>
      <c r="E17" s="308"/>
      <c r="F17" s="118"/>
      <c r="G17" s="309">
        <v>4.5</v>
      </c>
      <c r="H17" s="177">
        <f t="shared" si="0"/>
        <v>135</v>
      </c>
      <c r="I17" s="308">
        <v>4</v>
      </c>
      <c r="J17" s="130" t="s">
        <v>150</v>
      </c>
      <c r="K17" s="308"/>
      <c r="L17" s="310"/>
      <c r="M17" s="305">
        <f>H17-I17</f>
        <v>131</v>
      </c>
      <c r="N17" s="216"/>
      <c r="O17" s="216"/>
      <c r="P17" s="216"/>
      <c r="Q17" s="216"/>
      <c r="R17" s="216"/>
      <c r="S17" s="216"/>
      <c r="T17" s="130" t="s">
        <v>150</v>
      </c>
      <c r="U17" s="311"/>
      <c r="V17" s="121"/>
      <c r="W17" s="122"/>
      <c r="X17" s="122"/>
      <c r="Y17" s="123"/>
      <c r="Z17" s="123"/>
      <c r="AA17" s="123"/>
      <c r="AB17" s="123"/>
      <c r="AE17" s="320"/>
    </row>
    <row r="18" spans="1:31" s="38" customFormat="1" ht="17.25" customHeight="1" thickBot="1">
      <c r="A18" s="575" t="s">
        <v>100</v>
      </c>
      <c r="B18" s="576"/>
      <c r="C18" s="577"/>
      <c r="D18" s="577"/>
      <c r="E18" s="577"/>
      <c r="F18" s="578"/>
      <c r="G18" s="180">
        <f>H18/30</f>
        <v>21.5</v>
      </c>
      <c r="H18" s="180">
        <f>H11+H14+H15+H16+H17</f>
        <v>645</v>
      </c>
      <c r="I18" s="180">
        <f>I12+I13+I14+I15+I16+I17</f>
        <v>24</v>
      </c>
      <c r="J18" s="180">
        <v>20</v>
      </c>
      <c r="K18" s="180"/>
      <c r="L18" s="180">
        <v>12</v>
      </c>
      <c r="M18" s="180">
        <f>H18-I18</f>
        <v>621</v>
      </c>
      <c r="N18" s="181" t="s">
        <v>151</v>
      </c>
      <c r="O18" s="181"/>
      <c r="P18" s="181" t="str">
        <f>P13</f>
        <v>4/0</v>
      </c>
      <c r="Q18" s="182" t="s">
        <v>150</v>
      </c>
      <c r="R18" s="182"/>
      <c r="S18" s="180" t="s">
        <v>150</v>
      </c>
      <c r="T18" s="176" t="s">
        <v>150</v>
      </c>
      <c r="U18" s="176"/>
      <c r="V18" s="183"/>
      <c r="W18" s="183"/>
      <c r="X18" s="183"/>
      <c r="Y18" s="184"/>
      <c r="Z18" s="184"/>
      <c r="AA18" s="184"/>
      <c r="AB18" s="184"/>
      <c r="AE18" s="320"/>
    </row>
    <row r="19" spans="1:31" s="38" customFormat="1" ht="18.75" customHeight="1" thickBot="1">
      <c r="A19" s="600" t="s">
        <v>97</v>
      </c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E19" s="320"/>
    </row>
    <row r="20" spans="1:31" s="38" customFormat="1" ht="18.75" customHeight="1">
      <c r="A20" s="215" t="s">
        <v>170</v>
      </c>
      <c r="B20" s="312" t="s">
        <v>51</v>
      </c>
      <c r="C20" s="130"/>
      <c r="D20" s="102">
        <v>4</v>
      </c>
      <c r="E20" s="102"/>
      <c r="F20" s="53"/>
      <c r="G20" s="313">
        <f>H20/30</f>
        <v>3</v>
      </c>
      <c r="H20" s="299">
        <v>90</v>
      </c>
      <c r="I20" s="300">
        <v>4</v>
      </c>
      <c r="J20" s="102" t="s">
        <v>150</v>
      </c>
      <c r="K20" s="102"/>
      <c r="L20" s="102"/>
      <c r="M20" s="305">
        <f>H20-I20</f>
        <v>86</v>
      </c>
      <c r="N20" s="215"/>
      <c r="O20" s="215"/>
      <c r="P20" s="215"/>
      <c r="Q20" s="215" t="s">
        <v>150</v>
      </c>
      <c r="R20" s="215"/>
      <c r="S20" s="215"/>
      <c r="T20" s="215"/>
      <c r="U20" s="215"/>
      <c r="V20" s="126"/>
      <c r="W20" s="126"/>
      <c r="X20" s="126"/>
      <c r="Y20" s="126"/>
      <c r="Z20" s="127"/>
      <c r="AA20" s="127"/>
      <c r="AB20" s="127"/>
      <c r="AE20" s="320"/>
    </row>
    <row r="21" spans="1:31" s="42" customFormat="1" ht="15.75">
      <c r="A21" s="215" t="s">
        <v>171</v>
      </c>
      <c r="B21" s="312" t="s">
        <v>42</v>
      </c>
      <c r="C21" s="102"/>
      <c r="D21" s="130"/>
      <c r="E21" s="130"/>
      <c r="F21" s="53"/>
      <c r="G21" s="178">
        <f>H21/30</f>
        <v>7</v>
      </c>
      <c r="H21" s="299">
        <v>210</v>
      </c>
      <c r="I21" s="300"/>
      <c r="J21" s="102"/>
      <c r="K21" s="102"/>
      <c r="L21" s="102"/>
      <c r="M21" s="305"/>
      <c r="N21" s="215"/>
      <c r="O21" s="215"/>
      <c r="P21" s="215"/>
      <c r="Q21" s="215"/>
      <c r="R21" s="215"/>
      <c r="S21" s="215"/>
      <c r="T21" s="215"/>
      <c r="U21" s="215"/>
      <c r="V21" s="126"/>
      <c r="W21" s="129"/>
      <c r="X21" s="129"/>
      <c r="Y21" s="128"/>
      <c r="Z21" s="128"/>
      <c r="AA21" s="128"/>
      <c r="AB21" s="128"/>
      <c r="AE21" s="321"/>
    </row>
    <row r="22" spans="1:31" s="42" customFormat="1" ht="15.75">
      <c r="A22" s="215" t="s">
        <v>185</v>
      </c>
      <c r="B22" s="312" t="s">
        <v>42</v>
      </c>
      <c r="C22" s="102"/>
      <c r="D22" s="130" t="s">
        <v>64</v>
      </c>
      <c r="E22" s="130"/>
      <c r="F22" s="53"/>
      <c r="G22" s="177">
        <f>H22/30</f>
        <v>3.5</v>
      </c>
      <c r="H22" s="300">
        <v>105</v>
      </c>
      <c r="I22" s="300">
        <v>6</v>
      </c>
      <c r="J22" s="314" t="s">
        <v>272</v>
      </c>
      <c r="K22" s="314" t="s">
        <v>153</v>
      </c>
      <c r="L22" s="314"/>
      <c r="M22" s="305">
        <f>H22-I22</f>
        <v>99</v>
      </c>
      <c r="N22" s="215" t="s">
        <v>152</v>
      </c>
      <c r="O22" s="215"/>
      <c r="P22" s="215"/>
      <c r="Q22" s="215"/>
      <c r="R22" s="215"/>
      <c r="S22" s="215"/>
      <c r="T22" s="215"/>
      <c r="U22" s="215"/>
      <c r="V22" s="126"/>
      <c r="W22" s="129"/>
      <c r="X22" s="129"/>
      <c r="Y22" s="128"/>
      <c r="Z22" s="128"/>
      <c r="AA22" s="128"/>
      <c r="AB22" s="128"/>
      <c r="AE22" s="321"/>
    </row>
    <row r="23" spans="1:31" s="42" customFormat="1" ht="15.75">
      <c r="A23" s="215" t="s">
        <v>186</v>
      </c>
      <c r="B23" s="312" t="s">
        <v>42</v>
      </c>
      <c r="C23" s="102">
        <v>3</v>
      </c>
      <c r="D23" s="130"/>
      <c r="E23" s="130"/>
      <c r="F23" s="53"/>
      <c r="G23" s="177">
        <f>H23/30</f>
        <v>3.5</v>
      </c>
      <c r="H23" s="300">
        <v>105</v>
      </c>
      <c r="I23" s="300">
        <v>6</v>
      </c>
      <c r="J23" s="314" t="s">
        <v>272</v>
      </c>
      <c r="K23" s="314" t="s">
        <v>153</v>
      </c>
      <c r="L23" s="314"/>
      <c r="M23" s="305">
        <f>H23-I23</f>
        <v>99</v>
      </c>
      <c r="N23" s="215"/>
      <c r="O23" s="215"/>
      <c r="P23" s="215" t="s">
        <v>152</v>
      </c>
      <c r="Q23" s="215"/>
      <c r="R23" s="215"/>
      <c r="S23" s="215"/>
      <c r="T23" s="215"/>
      <c r="U23" s="215"/>
      <c r="V23" s="126"/>
      <c r="W23" s="129"/>
      <c r="X23" s="129"/>
      <c r="Y23" s="128"/>
      <c r="Z23" s="128"/>
      <c r="AA23" s="128"/>
      <c r="AB23" s="128"/>
      <c r="AE23" s="321"/>
    </row>
    <row r="24" spans="1:31" s="42" customFormat="1" ht="15.75">
      <c r="A24" s="215" t="s">
        <v>172</v>
      </c>
      <c r="B24" s="312" t="s">
        <v>41</v>
      </c>
      <c r="C24" s="130"/>
      <c r="D24" s="130"/>
      <c r="E24" s="130"/>
      <c r="F24" s="53"/>
      <c r="G24" s="213">
        <f>G25+G26+G27</f>
        <v>17.5</v>
      </c>
      <c r="H24" s="300">
        <f aca="true" t="shared" si="1" ref="H24:H29">G24*30</f>
        <v>525</v>
      </c>
      <c r="I24" s="300"/>
      <c r="J24" s="102"/>
      <c r="K24" s="102"/>
      <c r="L24" s="102"/>
      <c r="M24" s="305"/>
      <c r="N24" s="215"/>
      <c r="O24" s="215"/>
      <c r="P24" s="215"/>
      <c r="Q24" s="215"/>
      <c r="R24" s="215"/>
      <c r="S24" s="215"/>
      <c r="T24" s="215"/>
      <c r="U24" s="215"/>
      <c r="V24" s="126"/>
      <c r="W24" s="129"/>
      <c r="X24" s="129"/>
      <c r="Y24" s="128"/>
      <c r="Z24" s="128"/>
      <c r="AA24" s="128"/>
      <c r="AB24" s="128"/>
      <c r="AE24" s="321"/>
    </row>
    <row r="25" spans="1:31" s="42" customFormat="1" ht="15.75">
      <c r="A25" s="215" t="s">
        <v>200</v>
      </c>
      <c r="B25" s="50" t="s">
        <v>41</v>
      </c>
      <c r="C25" s="52" t="s">
        <v>64</v>
      </c>
      <c r="D25" s="52"/>
      <c r="E25" s="52"/>
      <c r="F25" s="53"/>
      <c r="G25" s="185">
        <v>6.5</v>
      </c>
      <c r="H25" s="125">
        <f t="shared" si="1"/>
        <v>195</v>
      </c>
      <c r="I25" s="125">
        <v>12</v>
      </c>
      <c r="J25" s="197" t="s">
        <v>273</v>
      </c>
      <c r="K25" s="196"/>
      <c r="L25" s="195" t="s">
        <v>153</v>
      </c>
      <c r="M25" s="54">
        <f>H25-I25</f>
        <v>183</v>
      </c>
      <c r="N25" s="101" t="s">
        <v>109</v>
      </c>
      <c r="O25" s="101"/>
      <c r="P25" s="101"/>
      <c r="Q25" s="101"/>
      <c r="R25" s="101"/>
      <c r="S25" s="101"/>
      <c r="T25" s="101"/>
      <c r="U25" s="101"/>
      <c r="V25" s="126"/>
      <c r="W25" s="129"/>
      <c r="X25" s="129"/>
      <c r="Y25" s="128"/>
      <c r="Z25" s="128"/>
      <c r="AA25" s="128"/>
      <c r="AB25" s="128"/>
      <c r="AE25" s="321"/>
    </row>
    <row r="26" spans="1:31" s="42" customFormat="1" ht="15.75">
      <c r="A26" s="215" t="s">
        <v>201</v>
      </c>
      <c r="B26" s="50" t="s">
        <v>41</v>
      </c>
      <c r="C26" s="52" t="s">
        <v>81</v>
      </c>
      <c r="D26" s="52"/>
      <c r="E26" s="52"/>
      <c r="F26" s="53"/>
      <c r="G26" s="185">
        <v>7</v>
      </c>
      <c r="H26" s="125">
        <f t="shared" si="1"/>
        <v>210</v>
      </c>
      <c r="I26" s="125">
        <v>12</v>
      </c>
      <c r="J26" s="197" t="s">
        <v>273</v>
      </c>
      <c r="K26" s="196"/>
      <c r="L26" s="195" t="s">
        <v>153</v>
      </c>
      <c r="M26" s="54">
        <f>H26-I26</f>
        <v>198</v>
      </c>
      <c r="N26" s="101"/>
      <c r="O26" s="101"/>
      <c r="P26" s="101" t="s">
        <v>109</v>
      </c>
      <c r="Q26" s="101"/>
      <c r="R26" s="101"/>
      <c r="S26" s="101"/>
      <c r="T26" s="101"/>
      <c r="U26" s="101"/>
      <c r="V26" s="126"/>
      <c r="W26" s="129"/>
      <c r="X26" s="129"/>
      <c r="Y26" s="128"/>
      <c r="Z26" s="128"/>
      <c r="AA26" s="128"/>
      <c r="AB26" s="128"/>
      <c r="AE26" s="321"/>
    </row>
    <row r="27" spans="1:31" s="42" customFormat="1" ht="15.75">
      <c r="A27" s="215" t="s">
        <v>202</v>
      </c>
      <c r="B27" s="50" t="s">
        <v>41</v>
      </c>
      <c r="C27" s="51"/>
      <c r="D27" s="52" t="s">
        <v>65</v>
      </c>
      <c r="E27" s="52"/>
      <c r="F27" s="53"/>
      <c r="G27" s="186">
        <v>4</v>
      </c>
      <c r="H27" s="125">
        <f t="shared" si="1"/>
        <v>120</v>
      </c>
      <c r="I27" s="125">
        <v>12</v>
      </c>
      <c r="J27" s="197" t="s">
        <v>273</v>
      </c>
      <c r="K27" s="196"/>
      <c r="L27" s="195" t="s">
        <v>153</v>
      </c>
      <c r="M27" s="54">
        <f>H27-I27</f>
        <v>108</v>
      </c>
      <c r="N27" s="101"/>
      <c r="O27" s="101"/>
      <c r="P27" s="101"/>
      <c r="Q27" s="101" t="s">
        <v>109</v>
      </c>
      <c r="R27" s="101"/>
      <c r="S27" s="101"/>
      <c r="T27" s="101"/>
      <c r="U27" s="101"/>
      <c r="V27" s="126"/>
      <c r="W27" s="126"/>
      <c r="X27" s="126"/>
      <c r="Y27" s="127"/>
      <c r="Z27" s="127"/>
      <c r="AA27" s="127"/>
      <c r="AB27" s="127"/>
      <c r="AE27" s="321"/>
    </row>
    <row r="28" spans="1:31" s="42" customFormat="1" ht="31.5">
      <c r="A28" s="215" t="s">
        <v>203</v>
      </c>
      <c r="B28" s="50" t="s">
        <v>46</v>
      </c>
      <c r="C28" s="51"/>
      <c r="D28" s="52"/>
      <c r="E28" s="52"/>
      <c r="F28" s="53"/>
      <c r="G28" s="178">
        <v>8</v>
      </c>
      <c r="H28" s="125">
        <f t="shared" si="1"/>
        <v>240</v>
      </c>
      <c r="I28" s="125"/>
      <c r="J28" s="51"/>
      <c r="K28" s="51"/>
      <c r="L28" s="51"/>
      <c r="M28" s="54"/>
      <c r="N28" s="101"/>
      <c r="O28" s="101"/>
      <c r="P28" s="101"/>
      <c r="Q28" s="101"/>
      <c r="R28" s="101"/>
      <c r="S28" s="101"/>
      <c r="T28" s="101"/>
      <c r="U28" s="101"/>
      <c r="V28" s="126"/>
      <c r="W28" s="129"/>
      <c r="X28" s="129"/>
      <c r="Y28" s="128"/>
      <c r="Z28" s="128"/>
      <c r="AA28" s="128"/>
      <c r="AB28" s="128"/>
      <c r="AE28" s="321"/>
    </row>
    <row r="29" spans="1:31" s="42" customFormat="1" ht="31.5">
      <c r="A29" s="177" t="s">
        <v>204</v>
      </c>
      <c r="B29" s="50" t="s">
        <v>46</v>
      </c>
      <c r="C29" s="51"/>
      <c r="D29" s="52" t="s">
        <v>64</v>
      </c>
      <c r="E29" s="52"/>
      <c r="F29" s="53"/>
      <c r="G29" s="177">
        <v>4</v>
      </c>
      <c r="H29" s="125">
        <f t="shared" si="1"/>
        <v>120</v>
      </c>
      <c r="I29" s="125">
        <v>12</v>
      </c>
      <c r="J29" s="51" t="s">
        <v>150</v>
      </c>
      <c r="K29" s="51"/>
      <c r="L29" s="52" t="s">
        <v>110</v>
      </c>
      <c r="M29" s="54">
        <f>H29-I29</f>
        <v>108</v>
      </c>
      <c r="N29" s="101" t="s">
        <v>109</v>
      </c>
      <c r="O29" s="101"/>
      <c r="P29" s="101"/>
      <c r="Q29" s="101"/>
      <c r="R29" s="101"/>
      <c r="S29" s="101"/>
      <c r="T29" s="101"/>
      <c r="U29" s="101"/>
      <c r="V29" s="126"/>
      <c r="W29" s="129"/>
      <c r="X29" s="129"/>
      <c r="Y29" s="128"/>
      <c r="Z29" s="128"/>
      <c r="AA29" s="128"/>
      <c r="AB29" s="128"/>
      <c r="AE29" s="321"/>
    </row>
    <row r="30" spans="1:31" s="42" customFormat="1" ht="31.5">
      <c r="A30" s="177" t="s">
        <v>205</v>
      </c>
      <c r="B30" s="50" t="s">
        <v>46</v>
      </c>
      <c r="C30" s="51">
        <v>3</v>
      </c>
      <c r="D30" s="52"/>
      <c r="E30" s="52"/>
      <c r="F30" s="53"/>
      <c r="G30" s="177">
        <f aca="true" t="shared" si="2" ref="G30:G38">H30/30</f>
        <v>4</v>
      </c>
      <c r="H30" s="125">
        <v>120</v>
      </c>
      <c r="I30" s="125">
        <v>6</v>
      </c>
      <c r="J30" s="51"/>
      <c r="K30" s="51"/>
      <c r="L30" s="52" t="s">
        <v>152</v>
      </c>
      <c r="M30" s="54">
        <f>H30-I30</f>
        <v>114</v>
      </c>
      <c r="N30" s="101"/>
      <c r="O30" s="101"/>
      <c r="P30" s="51" t="s">
        <v>274</v>
      </c>
      <c r="Q30" s="101"/>
      <c r="R30" s="101"/>
      <c r="S30" s="101"/>
      <c r="T30" s="101"/>
      <c r="U30" s="101"/>
      <c r="V30" s="126"/>
      <c r="W30" s="129"/>
      <c r="X30" s="129"/>
      <c r="Y30" s="128"/>
      <c r="Z30" s="128"/>
      <c r="AA30" s="128"/>
      <c r="AB30" s="128"/>
      <c r="AE30" s="321"/>
    </row>
    <row r="31" spans="1:31" s="42" customFormat="1" ht="15.75">
      <c r="A31" s="215" t="s">
        <v>173</v>
      </c>
      <c r="B31" s="50" t="s">
        <v>44</v>
      </c>
      <c r="C31" s="52"/>
      <c r="D31" s="52"/>
      <c r="E31" s="52"/>
      <c r="F31" s="53"/>
      <c r="G31" s="178">
        <f t="shared" si="2"/>
        <v>8.5</v>
      </c>
      <c r="H31" s="68">
        <v>255</v>
      </c>
      <c r="I31" s="125"/>
      <c r="J31" s="51"/>
      <c r="K31" s="51"/>
      <c r="L31" s="51"/>
      <c r="M31" s="54"/>
      <c r="N31" s="101"/>
      <c r="O31" s="101"/>
      <c r="P31" s="101"/>
      <c r="Q31" s="101"/>
      <c r="R31" s="101"/>
      <c r="S31" s="101"/>
      <c r="T31" s="101"/>
      <c r="U31" s="101"/>
      <c r="V31" s="126"/>
      <c r="W31" s="129"/>
      <c r="X31" s="129"/>
      <c r="Y31" s="128"/>
      <c r="Z31" s="128"/>
      <c r="AA31" s="128"/>
      <c r="AB31" s="128"/>
      <c r="AE31" s="321"/>
    </row>
    <row r="32" spans="1:31" s="42" customFormat="1" ht="15.75">
      <c r="A32" s="215" t="s">
        <v>187</v>
      </c>
      <c r="B32" s="50" t="s">
        <v>44</v>
      </c>
      <c r="C32" s="52" t="s">
        <v>66</v>
      </c>
      <c r="D32" s="52"/>
      <c r="E32" s="52"/>
      <c r="F32" s="53"/>
      <c r="G32" s="185">
        <f t="shared" si="2"/>
        <v>4.5</v>
      </c>
      <c r="H32" s="125">
        <v>135</v>
      </c>
      <c r="I32" s="125">
        <v>10</v>
      </c>
      <c r="J32" s="51" t="s">
        <v>151</v>
      </c>
      <c r="K32" s="51"/>
      <c r="L32" s="51" t="s">
        <v>262</v>
      </c>
      <c r="M32" s="54">
        <f aca="true" t="shared" si="3" ref="M32:M38">H32-I32</f>
        <v>125</v>
      </c>
      <c r="N32" s="101"/>
      <c r="O32" s="101"/>
      <c r="P32" s="101"/>
      <c r="Q32" s="101"/>
      <c r="R32" s="101"/>
      <c r="S32" s="101" t="s">
        <v>261</v>
      </c>
      <c r="T32" s="101"/>
      <c r="U32" s="101"/>
      <c r="V32" s="126"/>
      <c r="W32" s="129"/>
      <c r="X32" s="129"/>
      <c r="Y32" s="128"/>
      <c r="Z32" s="128"/>
      <c r="AA32" s="128"/>
      <c r="AB32" s="128"/>
      <c r="AE32" s="321"/>
    </row>
    <row r="33" spans="1:31" s="42" customFormat="1" ht="15.75">
      <c r="A33" s="215" t="s">
        <v>188</v>
      </c>
      <c r="B33" s="50" t="s">
        <v>44</v>
      </c>
      <c r="C33" s="52" t="s">
        <v>87</v>
      </c>
      <c r="D33" s="52"/>
      <c r="E33" s="52"/>
      <c r="F33" s="53"/>
      <c r="G33" s="185">
        <f t="shared" si="2"/>
        <v>4</v>
      </c>
      <c r="H33" s="125">
        <v>120</v>
      </c>
      <c r="I33" s="125">
        <v>10</v>
      </c>
      <c r="J33" s="51" t="s">
        <v>151</v>
      </c>
      <c r="K33" s="51"/>
      <c r="L33" s="51" t="s">
        <v>262</v>
      </c>
      <c r="M33" s="54">
        <f t="shared" si="3"/>
        <v>110</v>
      </c>
      <c r="N33" s="101"/>
      <c r="O33" s="101"/>
      <c r="P33" s="101"/>
      <c r="Q33" s="101"/>
      <c r="R33" s="101"/>
      <c r="S33" s="101"/>
      <c r="T33" s="101" t="s">
        <v>261</v>
      </c>
      <c r="U33" s="52"/>
      <c r="V33" s="101"/>
      <c r="W33" s="129"/>
      <c r="X33" s="129"/>
      <c r="Y33" s="128"/>
      <c r="Z33" s="128"/>
      <c r="AA33" s="128"/>
      <c r="AB33" s="128"/>
      <c r="AE33" s="321"/>
    </row>
    <row r="34" spans="1:31" s="42" customFormat="1" ht="31.5">
      <c r="A34" s="215" t="s">
        <v>189</v>
      </c>
      <c r="B34" s="202" t="s">
        <v>182</v>
      </c>
      <c r="C34" s="130" t="s">
        <v>85</v>
      </c>
      <c r="D34" s="51"/>
      <c r="E34" s="51"/>
      <c r="F34" s="53"/>
      <c r="G34" s="178">
        <f>H34/30</f>
        <v>2</v>
      </c>
      <c r="H34" s="68">
        <v>60</v>
      </c>
      <c r="I34" s="125">
        <v>4</v>
      </c>
      <c r="J34" s="130" t="s">
        <v>150</v>
      </c>
      <c r="K34" s="51"/>
      <c r="L34" s="51"/>
      <c r="M34" s="54">
        <f>H34-I34</f>
        <v>56</v>
      </c>
      <c r="N34" s="101"/>
      <c r="O34" s="101"/>
      <c r="P34" s="101"/>
      <c r="Q34" s="101"/>
      <c r="R34" s="101"/>
      <c r="S34" s="101"/>
      <c r="T34" s="101"/>
      <c r="U34" s="101"/>
      <c r="V34" s="126"/>
      <c r="W34" s="126"/>
      <c r="X34" s="126"/>
      <c r="Y34" s="127"/>
      <c r="Z34" s="126" t="s">
        <v>150</v>
      </c>
      <c r="AA34" s="127"/>
      <c r="AB34" s="127"/>
      <c r="AE34" s="321"/>
    </row>
    <row r="35" spans="1:31" s="42" customFormat="1" ht="15.75">
      <c r="A35" s="215" t="s">
        <v>174</v>
      </c>
      <c r="B35" s="50" t="s">
        <v>40</v>
      </c>
      <c r="C35" s="52"/>
      <c r="D35" s="52"/>
      <c r="E35" s="52"/>
      <c r="F35" s="53"/>
      <c r="G35" s="178">
        <f>G36+G37</f>
        <v>11</v>
      </c>
      <c r="H35" s="178">
        <f>H36+H37</f>
        <v>330</v>
      </c>
      <c r="I35" s="125"/>
      <c r="J35" s="51"/>
      <c r="K35" s="52"/>
      <c r="L35" s="51"/>
      <c r="M35" s="131"/>
      <c r="N35" s="101"/>
      <c r="O35" s="101"/>
      <c r="P35" s="128"/>
      <c r="Q35" s="128"/>
      <c r="R35" s="128"/>
      <c r="S35" s="101"/>
      <c r="T35" s="101"/>
      <c r="U35" s="101"/>
      <c r="V35" s="126"/>
      <c r="W35" s="129"/>
      <c r="X35" s="129"/>
      <c r="Y35" s="128"/>
      <c r="Z35" s="128"/>
      <c r="AA35" s="128"/>
      <c r="AB35" s="128"/>
      <c r="AE35" s="321"/>
    </row>
    <row r="36" spans="1:31" s="42" customFormat="1" ht="15.75">
      <c r="A36" s="215" t="s">
        <v>206</v>
      </c>
      <c r="B36" s="50" t="s">
        <v>40</v>
      </c>
      <c r="C36" s="52" t="s">
        <v>81</v>
      </c>
      <c r="D36" s="52"/>
      <c r="E36" s="52"/>
      <c r="F36" s="53"/>
      <c r="G36" s="177">
        <v>5.5</v>
      </c>
      <c r="H36" s="125">
        <f>G36*30</f>
        <v>165</v>
      </c>
      <c r="I36" s="68">
        <v>18</v>
      </c>
      <c r="J36" s="52" t="s">
        <v>154</v>
      </c>
      <c r="K36" s="52" t="s">
        <v>149</v>
      </c>
      <c r="L36" s="51"/>
      <c r="M36" s="131">
        <f t="shared" si="3"/>
        <v>147</v>
      </c>
      <c r="N36" s="101"/>
      <c r="O36" s="101"/>
      <c r="P36" s="138" t="s">
        <v>95</v>
      </c>
      <c r="Q36" s="138"/>
      <c r="R36" s="138"/>
      <c r="S36" s="101"/>
      <c r="T36" s="101"/>
      <c r="U36" s="101"/>
      <c r="V36" s="126"/>
      <c r="W36" s="129"/>
      <c r="X36" s="129"/>
      <c r="Y36" s="128"/>
      <c r="Z36" s="128"/>
      <c r="AA36" s="128"/>
      <c r="AB36" s="128"/>
      <c r="AE36" s="321"/>
    </row>
    <row r="37" spans="1:31" s="42" customFormat="1" ht="15.75">
      <c r="A37" s="215" t="s">
        <v>207</v>
      </c>
      <c r="B37" s="50" t="s">
        <v>40</v>
      </c>
      <c r="C37" s="52" t="s">
        <v>65</v>
      </c>
      <c r="D37" s="52"/>
      <c r="E37" s="52"/>
      <c r="F37" s="53"/>
      <c r="G37" s="177">
        <f t="shared" si="2"/>
        <v>5.5</v>
      </c>
      <c r="H37" s="125">
        <v>165</v>
      </c>
      <c r="I37" s="68">
        <v>18</v>
      </c>
      <c r="J37" s="52" t="s">
        <v>154</v>
      </c>
      <c r="K37" s="52" t="s">
        <v>149</v>
      </c>
      <c r="L37" s="51"/>
      <c r="M37" s="131">
        <f t="shared" si="3"/>
        <v>147</v>
      </c>
      <c r="N37" s="101"/>
      <c r="O37" s="101"/>
      <c r="P37" s="138"/>
      <c r="Q37" s="138" t="s">
        <v>95</v>
      </c>
      <c r="R37" s="138"/>
      <c r="S37" s="101"/>
      <c r="T37" s="101"/>
      <c r="U37" s="101"/>
      <c r="V37" s="126"/>
      <c r="W37" s="129"/>
      <c r="X37" s="129"/>
      <c r="Y37" s="128"/>
      <c r="Z37" s="128"/>
      <c r="AA37" s="128"/>
      <c r="AB37" s="128"/>
      <c r="AE37" s="321"/>
    </row>
    <row r="38" spans="1:31" s="42" customFormat="1" ht="16.5" thickBot="1">
      <c r="A38" s="216" t="s">
        <v>175</v>
      </c>
      <c r="B38" s="86" t="s">
        <v>108</v>
      </c>
      <c r="C38" s="132">
        <v>4</v>
      </c>
      <c r="D38" s="78"/>
      <c r="E38" s="78"/>
      <c r="F38" s="79"/>
      <c r="G38" s="179">
        <f t="shared" si="2"/>
        <v>5</v>
      </c>
      <c r="H38" s="80">
        <v>150</v>
      </c>
      <c r="I38" s="125">
        <v>12</v>
      </c>
      <c r="J38" s="52" t="s">
        <v>110</v>
      </c>
      <c r="K38" s="51"/>
      <c r="L38" s="52" t="s">
        <v>153</v>
      </c>
      <c r="M38" s="119">
        <f t="shared" si="3"/>
        <v>138</v>
      </c>
      <c r="N38" s="120"/>
      <c r="O38" s="120"/>
      <c r="P38" s="120"/>
      <c r="Q38" s="52" t="s">
        <v>154</v>
      </c>
      <c r="R38" s="78"/>
      <c r="S38" s="120"/>
      <c r="T38" s="120"/>
      <c r="U38" s="120"/>
      <c r="V38" s="133"/>
      <c r="W38" s="134"/>
      <c r="X38" s="134"/>
      <c r="Y38" s="135"/>
      <c r="Z38" s="135"/>
      <c r="AA38" s="135"/>
      <c r="AB38" s="135"/>
      <c r="AE38" s="321"/>
    </row>
    <row r="39" spans="1:31" s="42" customFormat="1" ht="16.5" thickBot="1">
      <c r="A39" s="571" t="s">
        <v>99</v>
      </c>
      <c r="B39" s="572"/>
      <c r="C39" s="573"/>
      <c r="D39" s="573"/>
      <c r="E39" s="573"/>
      <c r="F39" s="574"/>
      <c r="G39" s="224">
        <f>G20+G21+G24+G28+G31+G34+G35+G38</f>
        <v>62</v>
      </c>
      <c r="H39" s="194">
        <f>H20+H21+H24+H28+H31+H34+H35+H38</f>
        <v>1860</v>
      </c>
      <c r="I39" s="194">
        <f>SUM(I20:I38)</f>
        <v>142</v>
      </c>
      <c r="J39" s="194"/>
      <c r="K39" s="194"/>
      <c r="L39" s="194"/>
      <c r="M39" s="194">
        <f>SUM(M20:M38)</f>
        <v>1718</v>
      </c>
      <c r="N39" s="388" t="s">
        <v>275</v>
      </c>
      <c r="O39" s="388"/>
      <c r="P39" s="388" t="s">
        <v>276</v>
      </c>
      <c r="Q39" s="388" t="s">
        <v>277</v>
      </c>
      <c r="R39" s="388"/>
      <c r="S39" s="388" t="s">
        <v>261</v>
      </c>
      <c r="T39" s="388" t="s">
        <v>261</v>
      </c>
      <c r="U39" s="176"/>
      <c r="V39" s="176"/>
      <c r="W39" s="176"/>
      <c r="X39" s="176"/>
      <c r="Y39" s="176"/>
      <c r="Z39" s="176" t="s">
        <v>150</v>
      </c>
      <c r="AA39" s="176"/>
      <c r="AB39" s="389"/>
      <c r="AE39" s="321"/>
    </row>
    <row r="40" spans="1:31" s="42" customFormat="1" ht="15.75">
      <c r="A40" s="603" t="s">
        <v>183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3"/>
      <c r="AE40" s="321"/>
    </row>
    <row r="41" spans="1:31" s="42" customFormat="1" ht="15.75">
      <c r="A41" s="590" t="s">
        <v>184</v>
      </c>
      <c r="B41" s="591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2"/>
      <c r="AE41" s="321"/>
    </row>
    <row r="42" spans="1:31" s="42" customFormat="1" ht="15.75">
      <c r="A42" s="590" t="s">
        <v>271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2"/>
      <c r="AE42" s="321"/>
    </row>
    <row r="43" spans="1:31" s="42" customFormat="1" ht="31.5">
      <c r="A43" s="215" t="s">
        <v>208</v>
      </c>
      <c r="B43" s="223" t="s">
        <v>47</v>
      </c>
      <c r="C43" s="40">
        <v>9</v>
      </c>
      <c r="D43" s="222"/>
      <c r="E43" s="222"/>
      <c r="F43" s="222"/>
      <c r="G43" s="302">
        <v>4.5</v>
      </c>
      <c r="H43" s="303">
        <v>135</v>
      </c>
      <c r="I43" s="125">
        <v>10</v>
      </c>
      <c r="J43" s="51" t="s">
        <v>151</v>
      </c>
      <c r="K43" s="51"/>
      <c r="L43" s="51" t="s">
        <v>262</v>
      </c>
      <c r="M43" s="107">
        <f>H43-I43</f>
        <v>125</v>
      </c>
      <c r="N43" s="105"/>
      <c r="O43" s="105"/>
      <c r="P43" s="105"/>
      <c r="Q43" s="105"/>
      <c r="R43" s="105"/>
      <c r="S43" s="105"/>
      <c r="T43" s="105"/>
      <c r="U43" s="105"/>
      <c r="V43" s="52" t="s">
        <v>261</v>
      </c>
      <c r="W43" s="222"/>
      <c r="X43" s="222"/>
      <c r="Y43" s="222"/>
      <c r="Z43" s="222"/>
      <c r="AA43" s="222"/>
      <c r="AB43" s="222"/>
      <c r="AE43" s="321"/>
    </row>
    <row r="44" spans="1:31" s="42" customFormat="1" ht="15.75">
      <c r="A44" s="215" t="s">
        <v>209</v>
      </c>
      <c r="B44" s="50" t="s">
        <v>50</v>
      </c>
      <c r="C44" s="51">
        <v>9</v>
      </c>
      <c r="D44" s="52"/>
      <c r="E44" s="52"/>
      <c r="F44" s="53"/>
      <c r="G44" s="178">
        <f>H44/30</f>
        <v>3.5</v>
      </c>
      <c r="H44" s="68">
        <v>105</v>
      </c>
      <c r="I44" s="125">
        <v>6</v>
      </c>
      <c r="J44" s="52" t="s">
        <v>150</v>
      </c>
      <c r="K44" s="51"/>
      <c r="L44" s="52" t="s">
        <v>262</v>
      </c>
      <c r="M44" s="54">
        <f>H44-I44</f>
        <v>99</v>
      </c>
      <c r="N44" s="101"/>
      <c r="O44" s="101"/>
      <c r="P44" s="101"/>
      <c r="Q44" s="101"/>
      <c r="R44" s="101"/>
      <c r="S44" s="101"/>
      <c r="T44" s="101"/>
      <c r="U44" s="101"/>
      <c r="V44" s="52" t="s">
        <v>152</v>
      </c>
      <c r="W44" s="126"/>
      <c r="X44" s="126"/>
      <c r="Y44" s="127"/>
      <c r="Z44" s="127"/>
      <c r="AA44" s="127"/>
      <c r="AB44" s="127"/>
      <c r="AE44" s="321"/>
    </row>
    <row r="45" spans="1:31" s="42" customFormat="1" ht="15.75">
      <c r="A45" s="215" t="s">
        <v>210</v>
      </c>
      <c r="B45" s="50" t="s">
        <v>48</v>
      </c>
      <c r="C45" s="51"/>
      <c r="D45" s="52"/>
      <c r="E45" s="52"/>
      <c r="F45" s="53"/>
      <c r="G45" s="178">
        <f>G46+G47</f>
        <v>9</v>
      </c>
      <c r="H45" s="68">
        <f>G45*30</f>
        <v>270</v>
      </c>
      <c r="I45" s="125"/>
      <c r="J45" s="52"/>
      <c r="K45" s="51"/>
      <c r="L45" s="52"/>
      <c r="M45" s="54"/>
      <c r="N45" s="101"/>
      <c r="O45" s="101"/>
      <c r="P45" s="101"/>
      <c r="Q45" s="101"/>
      <c r="R45" s="101"/>
      <c r="S45" s="101"/>
      <c r="T45" s="101"/>
      <c r="U45" s="101"/>
      <c r="V45" s="52"/>
      <c r="W45" s="126"/>
      <c r="X45" s="126"/>
      <c r="Y45" s="127"/>
      <c r="Z45" s="127"/>
      <c r="AA45" s="127"/>
      <c r="AB45" s="127"/>
      <c r="AE45" s="321"/>
    </row>
    <row r="46" spans="1:31" s="42" customFormat="1" ht="15.75">
      <c r="A46" s="215" t="s">
        <v>250</v>
      </c>
      <c r="B46" s="50" t="s">
        <v>48</v>
      </c>
      <c r="C46" s="51">
        <v>9</v>
      </c>
      <c r="D46" s="52"/>
      <c r="E46" s="52"/>
      <c r="F46" s="128"/>
      <c r="G46" s="178">
        <f>H46/30</f>
        <v>6.5</v>
      </c>
      <c r="H46" s="68">
        <v>195</v>
      </c>
      <c r="I46" s="125">
        <v>12</v>
      </c>
      <c r="J46" s="52" t="s">
        <v>261</v>
      </c>
      <c r="K46" s="51"/>
      <c r="L46" s="51" t="s">
        <v>262</v>
      </c>
      <c r="M46" s="54">
        <f aca="true" t="shared" si="4" ref="M46:M52">H46-I46</f>
        <v>183</v>
      </c>
      <c r="N46" s="101"/>
      <c r="O46" s="101"/>
      <c r="P46" s="101"/>
      <c r="Q46" s="101"/>
      <c r="R46" s="101"/>
      <c r="S46" s="101"/>
      <c r="T46" s="101"/>
      <c r="U46" s="101"/>
      <c r="V46" s="52" t="s">
        <v>109</v>
      </c>
      <c r="W46" s="126"/>
      <c r="X46" s="126"/>
      <c r="Y46" s="128"/>
      <c r="Z46" s="127"/>
      <c r="AA46" s="127"/>
      <c r="AB46" s="127"/>
      <c r="AE46" s="321"/>
    </row>
    <row r="47" spans="1:31" s="42" customFormat="1" ht="15.75">
      <c r="A47" s="215" t="s">
        <v>251</v>
      </c>
      <c r="B47" s="50" t="s">
        <v>91</v>
      </c>
      <c r="C47" s="51"/>
      <c r="D47" s="52"/>
      <c r="E47" s="52" t="s">
        <v>73</v>
      </c>
      <c r="F47" s="53"/>
      <c r="G47" s="178">
        <f>H47/30</f>
        <v>2.5</v>
      </c>
      <c r="H47" s="68">
        <v>75</v>
      </c>
      <c r="I47" s="125">
        <v>8</v>
      </c>
      <c r="J47" s="51"/>
      <c r="K47" s="51"/>
      <c r="L47" s="51" t="s">
        <v>111</v>
      </c>
      <c r="M47" s="54">
        <f t="shared" si="4"/>
        <v>67</v>
      </c>
      <c r="N47" s="101"/>
      <c r="O47" s="101"/>
      <c r="P47" s="101"/>
      <c r="Q47" s="101"/>
      <c r="R47" s="101"/>
      <c r="S47" s="101"/>
      <c r="T47" s="101"/>
      <c r="U47" s="101"/>
      <c r="V47" s="126"/>
      <c r="W47" s="126" t="s">
        <v>110</v>
      </c>
      <c r="X47" s="126"/>
      <c r="Y47" s="126"/>
      <c r="Z47" s="127"/>
      <c r="AA47" s="127"/>
      <c r="AB47" s="127"/>
      <c r="AE47" s="321"/>
    </row>
    <row r="48" spans="1:31" s="42" customFormat="1" ht="31.5">
      <c r="A48" s="215" t="s">
        <v>211</v>
      </c>
      <c r="B48" s="50" t="s">
        <v>49</v>
      </c>
      <c r="C48" s="51">
        <v>10</v>
      </c>
      <c r="D48" s="51"/>
      <c r="E48" s="51"/>
      <c r="F48" s="53"/>
      <c r="G48" s="178">
        <f>H48/30</f>
        <v>8</v>
      </c>
      <c r="H48" s="125">
        <v>240</v>
      </c>
      <c r="I48" s="125">
        <v>10</v>
      </c>
      <c r="J48" s="137" t="s">
        <v>151</v>
      </c>
      <c r="K48" s="51"/>
      <c r="L48" s="52" t="s">
        <v>262</v>
      </c>
      <c r="M48" s="54">
        <f t="shared" si="4"/>
        <v>230</v>
      </c>
      <c r="N48" s="101"/>
      <c r="O48" s="101"/>
      <c r="P48" s="101"/>
      <c r="Q48" s="101"/>
      <c r="R48" s="101"/>
      <c r="S48" s="101"/>
      <c r="T48" s="101"/>
      <c r="U48" s="101"/>
      <c r="V48" s="126"/>
      <c r="W48" s="126" t="s">
        <v>261</v>
      </c>
      <c r="X48" s="126"/>
      <c r="Y48" s="126"/>
      <c r="Z48" s="127"/>
      <c r="AA48" s="127"/>
      <c r="AB48" s="127"/>
      <c r="AE48" s="321"/>
    </row>
    <row r="49" spans="1:31" s="42" customFormat="1" ht="15.75">
      <c r="A49" s="215" t="s">
        <v>212</v>
      </c>
      <c r="B49" s="50" t="s">
        <v>106</v>
      </c>
      <c r="C49" s="102"/>
      <c r="D49" s="616" t="s">
        <v>83</v>
      </c>
      <c r="E49" s="52"/>
      <c r="F49" s="53"/>
      <c r="G49" s="178">
        <v>3</v>
      </c>
      <c r="H49" s="68">
        <f aca="true" t="shared" si="5" ref="H49:H54">G49*30</f>
        <v>90</v>
      </c>
      <c r="I49" s="125">
        <v>12</v>
      </c>
      <c r="J49" s="52" t="s">
        <v>150</v>
      </c>
      <c r="K49" s="51"/>
      <c r="L49" s="52" t="s">
        <v>262</v>
      </c>
      <c r="M49" s="54">
        <f t="shared" si="4"/>
        <v>78</v>
      </c>
      <c r="N49" s="101"/>
      <c r="O49" s="101"/>
      <c r="P49" s="101"/>
      <c r="Q49" s="101"/>
      <c r="R49" s="101"/>
      <c r="S49" s="101"/>
      <c r="T49" s="52"/>
      <c r="U49" s="52"/>
      <c r="V49" s="52" t="s">
        <v>152</v>
      </c>
      <c r="W49" s="126"/>
      <c r="X49" s="126"/>
      <c r="Y49" s="127"/>
      <c r="Z49" s="127"/>
      <c r="AA49" s="127"/>
      <c r="AB49" s="127"/>
      <c r="AE49" s="321"/>
    </row>
    <row r="50" spans="1:31" s="42" customFormat="1" ht="15.75">
      <c r="A50" s="215" t="s">
        <v>213</v>
      </c>
      <c r="B50" s="50" t="s">
        <v>43</v>
      </c>
      <c r="C50" s="52"/>
      <c r="D50" s="52"/>
      <c r="E50" s="52"/>
      <c r="F50" s="53"/>
      <c r="G50" s="178">
        <f>G51+G52</f>
        <v>9.5</v>
      </c>
      <c r="H50" s="301">
        <f t="shared" si="5"/>
        <v>285</v>
      </c>
      <c r="I50" s="300"/>
      <c r="J50" s="51"/>
      <c r="K50" s="51"/>
      <c r="L50" s="51"/>
      <c r="M50" s="54">
        <f t="shared" si="4"/>
        <v>285</v>
      </c>
      <c r="N50" s="101"/>
      <c r="O50" s="101"/>
      <c r="P50" s="101"/>
      <c r="Q50" s="101"/>
      <c r="R50" s="101"/>
      <c r="S50" s="101"/>
      <c r="T50" s="101"/>
      <c r="U50" s="101"/>
      <c r="V50" s="126"/>
      <c r="W50" s="129"/>
      <c r="X50" s="129"/>
      <c r="Y50" s="128"/>
      <c r="Z50" s="128"/>
      <c r="AA50" s="128"/>
      <c r="AB50" s="128"/>
      <c r="AE50" s="321"/>
    </row>
    <row r="51" spans="1:31" s="42" customFormat="1" ht="15.75">
      <c r="A51" s="215" t="s">
        <v>218</v>
      </c>
      <c r="B51" s="50" t="s">
        <v>43</v>
      </c>
      <c r="C51" s="52" t="s">
        <v>65</v>
      </c>
      <c r="D51" s="52"/>
      <c r="E51" s="52"/>
      <c r="F51" s="53"/>
      <c r="G51" s="177">
        <v>5</v>
      </c>
      <c r="H51" s="301">
        <f t="shared" si="5"/>
        <v>150</v>
      </c>
      <c r="I51" s="125">
        <v>10</v>
      </c>
      <c r="J51" s="51" t="s">
        <v>151</v>
      </c>
      <c r="K51" s="51"/>
      <c r="L51" s="51" t="s">
        <v>262</v>
      </c>
      <c r="M51" s="54">
        <f t="shared" si="4"/>
        <v>140</v>
      </c>
      <c r="N51" s="101"/>
      <c r="O51" s="101"/>
      <c r="P51" s="101"/>
      <c r="Q51" s="52" t="s">
        <v>261</v>
      </c>
      <c r="R51" s="101"/>
      <c r="S51" s="101"/>
      <c r="T51" s="101"/>
      <c r="U51" s="101"/>
      <c r="V51" s="126"/>
      <c r="W51" s="129"/>
      <c r="X51" s="129"/>
      <c r="Y51" s="128"/>
      <c r="Z51" s="128"/>
      <c r="AA51" s="128"/>
      <c r="AB51" s="128"/>
      <c r="AE51" s="321"/>
    </row>
    <row r="52" spans="1:31" s="42" customFormat="1" ht="15.75">
      <c r="A52" s="215" t="s">
        <v>252</v>
      </c>
      <c r="B52" s="50" t="s">
        <v>86</v>
      </c>
      <c r="C52" s="52" t="s">
        <v>66</v>
      </c>
      <c r="D52" s="52"/>
      <c r="E52" s="52"/>
      <c r="F52" s="53"/>
      <c r="G52" s="177">
        <v>4.5</v>
      </c>
      <c r="H52" s="301">
        <f t="shared" si="5"/>
        <v>135</v>
      </c>
      <c r="I52" s="125">
        <v>10</v>
      </c>
      <c r="J52" s="51" t="s">
        <v>151</v>
      </c>
      <c r="K52" s="51"/>
      <c r="L52" s="51" t="s">
        <v>262</v>
      </c>
      <c r="M52" s="54">
        <f t="shared" si="4"/>
        <v>125</v>
      </c>
      <c r="N52" s="101"/>
      <c r="O52" s="101"/>
      <c r="P52" s="101"/>
      <c r="Q52" s="101"/>
      <c r="R52" s="101"/>
      <c r="S52" s="52" t="s">
        <v>261</v>
      </c>
      <c r="T52" s="101"/>
      <c r="U52" s="101"/>
      <c r="V52" s="126"/>
      <c r="W52" s="129"/>
      <c r="X52" s="129"/>
      <c r="Y52" s="128"/>
      <c r="Z52" s="128"/>
      <c r="AA52" s="128"/>
      <c r="AB52" s="128"/>
      <c r="AE52" s="321"/>
    </row>
    <row r="53" spans="1:31" s="42" customFormat="1" ht="15.75">
      <c r="A53" s="215" t="s">
        <v>214</v>
      </c>
      <c r="B53" s="50" t="s">
        <v>45</v>
      </c>
      <c r="C53" s="52"/>
      <c r="D53" s="52"/>
      <c r="E53" s="52"/>
      <c r="F53" s="53"/>
      <c r="G53" s="177">
        <f>G54</f>
        <v>5</v>
      </c>
      <c r="H53" s="301">
        <f t="shared" si="5"/>
        <v>150</v>
      </c>
      <c r="I53" s="300"/>
      <c r="J53" s="52"/>
      <c r="K53" s="51"/>
      <c r="L53" s="124"/>
      <c r="M53" s="54"/>
      <c r="N53" s="101"/>
      <c r="O53" s="101"/>
      <c r="P53" s="101"/>
      <c r="Q53" s="101"/>
      <c r="R53" s="101"/>
      <c r="S53" s="101"/>
      <c r="T53" s="101"/>
      <c r="U53" s="101"/>
      <c r="V53" s="126"/>
      <c r="W53" s="129"/>
      <c r="X53" s="129"/>
      <c r="Y53" s="128"/>
      <c r="Z53" s="128"/>
      <c r="AA53" s="128"/>
      <c r="AB53" s="128"/>
      <c r="AE53" s="321"/>
    </row>
    <row r="54" spans="1:31" s="42" customFormat="1" ht="15.75">
      <c r="A54" s="215" t="s">
        <v>253</v>
      </c>
      <c r="B54" s="50" t="s">
        <v>45</v>
      </c>
      <c r="C54" s="51">
        <v>7</v>
      </c>
      <c r="D54" s="52"/>
      <c r="E54" s="52"/>
      <c r="F54" s="128"/>
      <c r="G54" s="178">
        <v>5</v>
      </c>
      <c r="H54" s="301">
        <f t="shared" si="5"/>
        <v>150</v>
      </c>
      <c r="I54" s="125">
        <v>10</v>
      </c>
      <c r="J54" s="51" t="s">
        <v>151</v>
      </c>
      <c r="K54" s="51"/>
      <c r="L54" s="51" t="s">
        <v>262</v>
      </c>
      <c r="M54" s="54">
        <f>H54-I54</f>
        <v>140</v>
      </c>
      <c r="N54" s="101"/>
      <c r="O54" s="101"/>
      <c r="P54" s="101"/>
      <c r="Q54" s="101"/>
      <c r="R54" s="101"/>
      <c r="S54" s="101"/>
      <c r="T54" s="52" t="s">
        <v>261</v>
      </c>
      <c r="U54" s="101"/>
      <c r="V54" s="128"/>
      <c r="W54" s="129"/>
      <c r="X54" s="129"/>
      <c r="Y54" s="128"/>
      <c r="Z54" s="128"/>
      <c r="AA54" s="128"/>
      <c r="AB54" s="128"/>
      <c r="AE54" s="321"/>
    </row>
    <row r="55" spans="1:31" s="42" customFormat="1" ht="15.75">
      <c r="A55" s="215" t="s">
        <v>215</v>
      </c>
      <c r="B55" s="50" t="s">
        <v>78</v>
      </c>
      <c r="C55" s="52" t="s">
        <v>83</v>
      </c>
      <c r="D55" s="51"/>
      <c r="E55" s="51"/>
      <c r="F55" s="53"/>
      <c r="G55" s="178">
        <f>H55/30</f>
        <v>3</v>
      </c>
      <c r="H55" s="299">
        <v>90</v>
      </c>
      <c r="I55" s="300">
        <v>4</v>
      </c>
      <c r="J55" s="52" t="s">
        <v>150</v>
      </c>
      <c r="K55" s="51"/>
      <c r="L55" s="52"/>
      <c r="M55" s="54">
        <f>H55-I55</f>
        <v>86</v>
      </c>
      <c r="N55" s="101"/>
      <c r="O55" s="101"/>
      <c r="P55" s="101"/>
      <c r="Q55" s="101"/>
      <c r="R55" s="101"/>
      <c r="S55" s="101"/>
      <c r="T55" s="101"/>
      <c r="U55" s="101"/>
      <c r="V55" s="52" t="s">
        <v>150</v>
      </c>
      <c r="W55" s="126"/>
      <c r="X55" s="126"/>
      <c r="Y55" s="127"/>
      <c r="Z55" s="127"/>
      <c r="AA55" s="127"/>
      <c r="AB55" s="127"/>
      <c r="AE55" s="321"/>
    </row>
    <row r="56" spans="1:31" s="42" customFormat="1" ht="31.5">
      <c r="A56" s="215" t="s">
        <v>216</v>
      </c>
      <c r="B56" s="50" t="s">
        <v>84</v>
      </c>
      <c r="C56" s="139">
        <v>6</v>
      </c>
      <c r="D56" s="52"/>
      <c r="E56" s="52"/>
      <c r="F56" s="53"/>
      <c r="G56" s="178">
        <f>H56/30</f>
        <v>3</v>
      </c>
      <c r="H56" s="299">
        <v>90</v>
      </c>
      <c r="I56" s="125">
        <v>6</v>
      </c>
      <c r="J56" s="52" t="s">
        <v>150</v>
      </c>
      <c r="K56" s="51"/>
      <c r="L56" s="52" t="s">
        <v>262</v>
      </c>
      <c r="M56" s="54">
        <f>H56-I56</f>
        <v>84</v>
      </c>
      <c r="N56" s="101"/>
      <c r="O56" s="101"/>
      <c r="P56" s="101"/>
      <c r="Q56" s="101"/>
      <c r="R56" s="101"/>
      <c r="S56" s="52" t="s">
        <v>152</v>
      </c>
      <c r="T56" s="101"/>
      <c r="U56" s="101"/>
      <c r="V56" s="126"/>
      <c r="W56" s="126"/>
      <c r="X56" s="126"/>
      <c r="Y56" s="127"/>
      <c r="Z56" s="127"/>
      <c r="AA56" s="127"/>
      <c r="AB56" s="127"/>
      <c r="AE56" s="321"/>
    </row>
    <row r="57" spans="1:31" s="42" customFormat="1" ht="31.5">
      <c r="A57" s="215" t="s">
        <v>217</v>
      </c>
      <c r="B57" s="223" t="s">
        <v>101</v>
      </c>
      <c r="C57" s="102">
        <v>13</v>
      </c>
      <c r="D57" s="52"/>
      <c r="E57" s="52"/>
      <c r="F57" s="53"/>
      <c r="G57" s="178">
        <f>H57/30</f>
        <v>3</v>
      </c>
      <c r="H57" s="299">
        <v>90</v>
      </c>
      <c r="I57" s="300">
        <v>4</v>
      </c>
      <c r="J57" s="51" t="s">
        <v>150</v>
      </c>
      <c r="K57" s="51"/>
      <c r="L57" s="52"/>
      <c r="M57" s="54">
        <f>H57-I57</f>
        <v>86</v>
      </c>
      <c r="N57" s="101"/>
      <c r="O57" s="101"/>
      <c r="P57" s="101"/>
      <c r="Q57" s="101"/>
      <c r="R57" s="101"/>
      <c r="S57" s="101"/>
      <c r="T57" s="101"/>
      <c r="U57" s="101"/>
      <c r="V57" s="126"/>
      <c r="W57" s="126"/>
      <c r="X57" s="126"/>
      <c r="Y57" s="126"/>
      <c r="Z57" s="126" t="s">
        <v>150</v>
      </c>
      <c r="AA57" s="127"/>
      <c r="AB57" s="223"/>
      <c r="AE57" s="321"/>
    </row>
    <row r="58" spans="1:31" s="42" customFormat="1" ht="15.75">
      <c r="A58" s="220"/>
      <c r="B58" s="220" t="s">
        <v>190</v>
      </c>
      <c r="C58" s="298"/>
      <c r="D58" s="298"/>
      <c r="E58" s="298"/>
      <c r="F58" s="298"/>
      <c r="G58" s="346">
        <f>G44+G45+G48+G49+G50+G53+G55+G56+G43+G57</f>
        <v>51.5</v>
      </c>
      <c r="H58" s="346">
        <f>H44+H45+H48+H49+H50+H53+H55+H56+H43+H57</f>
        <v>1545</v>
      </c>
      <c r="I58" s="346">
        <f>I44+I45+I48+I49+I50+I53+I55+I56+I43+I57</f>
        <v>52</v>
      </c>
      <c r="J58" s="347"/>
      <c r="K58" s="348"/>
      <c r="L58" s="347"/>
      <c r="M58" s="346">
        <f>M44+M45+M48+M49+M50+M53+M55+M56+M43+M57</f>
        <v>1073</v>
      </c>
      <c r="N58" s="348"/>
      <c r="O58" s="348"/>
      <c r="P58" s="348"/>
      <c r="Q58" s="349" t="s">
        <v>261</v>
      </c>
      <c r="R58" s="348"/>
      <c r="S58" s="349" t="s">
        <v>278</v>
      </c>
      <c r="T58" s="349" t="s">
        <v>261</v>
      </c>
      <c r="U58" s="349" t="s">
        <v>152</v>
      </c>
      <c r="V58" s="349" t="s">
        <v>282</v>
      </c>
      <c r="W58" s="349" t="s">
        <v>95</v>
      </c>
      <c r="X58" s="348"/>
      <c r="Y58" s="348"/>
      <c r="Z58" s="350" t="s">
        <v>150</v>
      </c>
      <c r="AA58" s="350"/>
      <c r="AB58" s="348"/>
      <c r="AE58" s="321"/>
    </row>
    <row r="59" spans="1:31" s="42" customFormat="1" ht="15.75">
      <c r="A59" s="221"/>
      <c r="B59" s="290"/>
      <c r="C59" s="290"/>
      <c r="D59" s="290"/>
      <c r="E59" s="290"/>
      <c r="F59" s="290"/>
      <c r="G59" s="289"/>
      <c r="H59" s="289"/>
      <c r="I59" s="289"/>
      <c r="J59" s="290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90"/>
      <c r="W59" s="290"/>
      <c r="X59" s="290"/>
      <c r="Y59" s="290"/>
      <c r="Z59" s="290"/>
      <c r="AA59" s="290"/>
      <c r="AB59" s="291"/>
      <c r="AE59" s="321"/>
    </row>
    <row r="60" spans="1:31" s="42" customFormat="1" ht="15.75">
      <c r="A60" s="221"/>
      <c r="B60" s="225"/>
      <c r="C60" s="226"/>
      <c r="D60" s="226"/>
      <c r="E60" s="226"/>
      <c r="F60" s="226"/>
      <c r="G60" s="227"/>
      <c r="H60" s="227"/>
      <c r="I60" s="227"/>
      <c r="J60" s="228"/>
      <c r="K60" s="229"/>
      <c r="L60" s="230"/>
      <c r="M60" s="228"/>
      <c r="N60" s="231"/>
      <c r="O60" s="231"/>
      <c r="P60" s="231"/>
      <c r="Q60" s="231"/>
      <c r="R60" s="231"/>
      <c r="S60" s="231"/>
      <c r="T60" s="232"/>
      <c r="U60" s="232"/>
      <c r="V60" s="232"/>
      <c r="W60" s="232"/>
      <c r="X60" s="232"/>
      <c r="Y60" s="232"/>
      <c r="Z60" s="232"/>
      <c r="AA60" s="232"/>
      <c r="AB60" s="233"/>
      <c r="AE60" s="321"/>
    </row>
    <row r="61" spans="1:31" s="42" customFormat="1" ht="15.75">
      <c r="A61" s="566" t="s">
        <v>219</v>
      </c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  <c r="S61" s="567"/>
      <c r="T61" s="567"/>
      <c r="U61" s="567"/>
      <c r="V61" s="567"/>
      <c r="W61" s="567"/>
      <c r="X61" s="567"/>
      <c r="Y61" s="567"/>
      <c r="Z61" s="567"/>
      <c r="AA61" s="567"/>
      <c r="AB61" s="568"/>
      <c r="AE61" s="321"/>
    </row>
    <row r="62" spans="1:31" s="42" customFormat="1" ht="15.75">
      <c r="A62" s="590" t="s">
        <v>220</v>
      </c>
      <c r="B62" s="591"/>
      <c r="C62" s="591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2"/>
      <c r="AE62" s="321"/>
    </row>
    <row r="63" spans="1:31" s="42" customFormat="1" ht="15.75">
      <c r="A63" s="566" t="s">
        <v>254</v>
      </c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2"/>
      <c r="AE63" s="321"/>
    </row>
    <row r="64" spans="1:31" s="42" customFormat="1" ht="31.5">
      <c r="A64" s="252" t="s">
        <v>221</v>
      </c>
      <c r="B64" s="339" t="s">
        <v>57</v>
      </c>
      <c r="C64" s="254"/>
      <c r="D64" s="254">
        <v>14</v>
      </c>
      <c r="E64" s="254"/>
      <c r="F64" s="255"/>
      <c r="G64" s="351">
        <v>3</v>
      </c>
      <c r="H64" s="254">
        <f>G64*30</f>
        <v>90</v>
      </c>
      <c r="I64" s="257">
        <v>8</v>
      </c>
      <c r="J64" s="258">
        <v>8</v>
      </c>
      <c r="K64" s="254"/>
      <c r="L64" s="258">
        <v>0</v>
      </c>
      <c r="M64" s="259">
        <f>H64-I64</f>
        <v>82</v>
      </c>
      <c r="N64" s="260"/>
      <c r="O64" s="260"/>
      <c r="P64" s="260"/>
      <c r="Q64" s="260"/>
      <c r="R64" s="260"/>
      <c r="S64" s="260"/>
      <c r="T64" s="260"/>
      <c r="U64" s="260"/>
      <c r="V64" s="261"/>
      <c r="W64" s="261"/>
      <c r="X64" s="261"/>
      <c r="Y64" s="262"/>
      <c r="Z64" s="262"/>
      <c r="AA64" s="261" t="s">
        <v>151</v>
      </c>
      <c r="AB64" s="263"/>
      <c r="AE64" s="321"/>
    </row>
    <row r="65" spans="1:31" s="42" customFormat="1" ht="31.5">
      <c r="A65" s="252" t="s">
        <v>222</v>
      </c>
      <c r="B65" s="327" t="s">
        <v>256</v>
      </c>
      <c r="C65" s="315">
        <v>12</v>
      </c>
      <c r="D65" s="254"/>
      <c r="E65" s="254"/>
      <c r="F65" s="255"/>
      <c r="G65" s="256">
        <f aca="true" t="shared" si="6" ref="G65:G71">H65/30</f>
        <v>7</v>
      </c>
      <c r="H65" s="254">
        <v>210</v>
      </c>
      <c r="I65" s="316">
        <v>8</v>
      </c>
      <c r="J65" s="317" t="s">
        <v>263</v>
      </c>
      <c r="K65" s="283">
        <v>0</v>
      </c>
      <c r="L65" s="286">
        <v>0</v>
      </c>
      <c r="M65" s="287">
        <f>H65-I65</f>
        <v>202</v>
      </c>
      <c r="N65" s="260"/>
      <c r="O65" s="260"/>
      <c r="P65" s="260"/>
      <c r="Q65" s="260"/>
      <c r="R65" s="260"/>
      <c r="S65" s="260"/>
      <c r="T65" s="260"/>
      <c r="U65" s="260"/>
      <c r="V65" s="261"/>
      <c r="W65" s="261"/>
      <c r="X65" s="261"/>
      <c r="Y65" s="252" t="s">
        <v>151</v>
      </c>
      <c r="Z65" s="265"/>
      <c r="AA65" s="262"/>
      <c r="AB65" s="266"/>
      <c r="AE65" s="321"/>
    </row>
    <row r="66" spans="1:31" s="42" customFormat="1" ht="31.5">
      <c r="A66" s="252" t="s">
        <v>231</v>
      </c>
      <c r="B66" s="318" t="s">
        <v>223</v>
      </c>
      <c r="C66" s="315"/>
      <c r="D66" s="254"/>
      <c r="E66" s="254"/>
      <c r="F66" s="255"/>
      <c r="G66" s="351">
        <f t="shared" si="6"/>
        <v>14.5</v>
      </c>
      <c r="H66" s="257">
        <f>H67+H68+H69+H70</f>
        <v>435</v>
      </c>
      <c r="I66" s="257"/>
      <c r="J66" s="258"/>
      <c r="K66" s="254"/>
      <c r="L66" s="258"/>
      <c r="M66" s="259"/>
      <c r="N66" s="260"/>
      <c r="O66" s="260"/>
      <c r="P66" s="260"/>
      <c r="Q66" s="260"/>
      <c r="R66" s="260"/>
      <c r="S66" s="260"/>
      <c r="T66" s="260"/>
      <c r="U66" s="260"/>
      <c r="V66" s="261"/>
      <c r="W66" s="261"/>
      <c r="X66" s="261"/>
      <c r="Y66" s="262"/>
      <c r="Z66" s="262"/>
      <c r="AA66" s="261"/>
      <c r="AB66" s="263"/>
      <c r="AE66" s="321"/>
    </row>
    <row r="67" spans="1:31" s="42" customFormat="1" ht="47.25">
      <c r="A67" s="252" t="s">
        <v>232</v>
      </c>
      <c r="B67" s="340" t="s">
        <v>226</v>
      </c>
      <c r="C67" s="52"/>
      <c r="D67" s="51">
        <v>10</v>
      </c>
      <c r="E67" s="51"/>
      <c r="F67" s="53"/>
      <c r="G67" s="178">
        <f t="shared" si="6"/>
        <v>3.5</v>
      </c>
      <c r="H67" s="68">
        <v>105</v>
      </c>
      <c r="I67" s="125">
        <v>8</v>
      </c>
      <c r="J67" s="52" t="s">
        <v>151</v>
      </c>
      <c r="K67" s="51"/>
      <c r="L67" s="52" t="s">
        <v>264</v>
      </c>
      <c r="M67" s="54">
        <f>H67-I67</f>
        <v>97</v>
      </c>
      <c r="N67" s="101"/>
      <c r="O67" s="101"/>
      <c r="P67" s="101"/>
      <c r="Q67" s="101"/>
      <c r="R67" s="101"/>
      <c r="S67" s="101"/>
      <c r="T67" s="52"/>
      <c r="U67" s="52"/>
      <c r="V67" s="52"/>
      <c r="W67" s="52" t="s">
        <v>151</v>
      </c>
      <c r="X67" s="223"/>
      <c r="Y67" s="223"/>
      <c r="Z67" s="223"/>
      <c r="AA67" s="223"/>
      <c r="AB67" s="378"/>
      <c r="AE67" s="321"/>
    </row>
    <row r="68" spans="1:31" s="42" customFormat="1" ht="47.25">
      <c r="A68" s="252" t="s">
        <v>233</v>
      </c>
      <c r="B68" s="341" t="s">
        <v>54</v>
      </c>
      <c r="C68" s="254">
        <v>13</v>
      </c>
      <c r="D68" s="254"/>
      <c r="E68" s="254"/>
      <c r="F68" s="255"/>
      <c r="G68" s="256">
        <f t="shared" si="6"/>
        <v>5</v>
      </c>
      <c r="H68" s="254">
        <v>150</v>
      </c>
      <c r="I68" s="316">
        <v>14</v>
      </c>
      <c r="J68" s="267" t="s">
        <v>151</v>
      </c>
      <c r="K68" s="254" t="s">
        <v>74</v>
      </c>
      <c r="L68" s="258"/>
      <c r="M68" s="259">
        <f>H68-I68</f>
        <v>136</v>
      </c>
      <c r="N68" s="260"/>
      <c r="O68" s="260"/>
      <c r="P68" s="260"/>
      <c r="Q68" s="260"/>
      <c r="R68" s="260"/>
      <c r="S68" s="260"/>
      <c r="T68" s="260"/>
      <c r="U68" s="260"/>
      <c r="V68" s="261"/>
      <c r="W68" s="261"/>
      <c r="X68" s="261"/>
      <c r="Y68" s="262"/>
      <c r="Z68" s="252" t="s">
        <v>265</v>
      </c>
      <c r="AA68" s="268"/>
      <c r="AB68" s="266"/>
      <c r="AE68" s="321"/>
    </row>
    <row r="69" spans="1:31" s="42" customFormat="1" ht="53.25" customHeight="1">
      <c r="A69" s="252" t="s">
        <v>234</v>
      </c>
      <c r="B69" s="342" t="s">
        <v>69</v>
      </c>
      <c r="C69" s="254"/>
      <c r="D69" s="254"/>
      <c r="E69" s="254"/>
      <c r="F69" s="255">
        <v>14</v>
      </c>
      <c r="G69" s="256">
        <f t="shared" si="6"/>
        <v>1</v>
      </c>
      <c r="H69" s="254">
        <v>30</v>
      </c>
      <c r="I69" s="257">
        <v>4</v>
      </c>
      <c r="J69" s="258"/>
      <c r="K69" s="254"/>
      <c r="L69" s="258" t="s">
        <v>266</v>
      </c>
      <c r="M69" s="259">
        <f>H69-I69</f>
        <v>26</v>
      </c>
      <c r="N69" s="260"/>
      <c r="O69" s="260"/>
      <c r="P69" s="260"/>
      <c r="Q69" s="260"/>
      <c r="R69" s="260"/>
      <c r="S69" s="260"/>
      <c r="T69" s="260"/>
      <c r="U69" s="260"/>
      <c r="V69" s="261"/>
      <c r="W69" s="261"/>
      <c r="X69" s="261"/>
      <c r="Y69" s="262"/>
      <c r="Z69" s="262"/>
      <c r="AA69" s="261" t="s">
        <v>150</v>
      </c>
      <c r="AB69" s="263"/>
      <c r="AE69" s="321"/>
    </row>
    <row r="70" spans="1:31" s="42" customFormat="1" ht="31.5">
      <c r="A70" s="252" t="s">
        <v>235</v>
      </c>
      <c r="B70" s="342" t="s">
        <v>55</v>
      </c>
      <c r="C70" s="254">
        <v>14</v>
      </c>
      <c r="D70" s="254"/>
      <c r="E70" s="254"/>
      <c r="F70" s="255"/>
      <c r="G70" s="256">
        <f t="shared" si="6"/>
        <v>5</v>
      </c>
      <c r="H70" s="254">
        <v>150</v>
      </c>
      <c r="I70" s="316">
        <v>14</v>
      </c>
      <c r="J70" s="254">
        <v>8</v>
      </c>
      <c r="K70" s="254" t="s">
        <v>74</v>
      </c>
      <c r="L70" s="259"/>
      <c r="M70" s="259">
        <f>H70-I70</f>
        <v>136</v>
      </c>
      <c r="N70" s="260"/>
      <c r="O70" s="260"/>
      <c r="P70" s="260"/>
      <c r="Q70" s="260"/>
      <c r="R70" s="260"/>
      <c r="S70" s="260"/>
      <c r="T70" s="260"/>
      <c r="U70" s="260"/>
      <c r="V70" s="261"/>
      <c r="W70" s="261"/>
      <c r="X70" s="261"/>
      <c r="Y70" s="262"/>
      <c r="Z70" s="262"/>
      <c r="AA70" s="261" t="s">
        <v>265</v>
      </c>
      <c r="AB70" s="263"/>
      <c r="AE70" s="321"/>
    </row>
    <row r="71" spans="1:31" s="42" customFormat="1" ht="31.5">
      <c r="A71" s="252" t="s">
        <v>236</v>
      </c>
      <c r="B71" s="327" t="s">
        <v>224</v>
      </c>
      <c r="C71" s="315"/>
      <c r="D71" s="254"/>
      <c r="E71" s="254"/>
      <c r="F71" s="255"/>
      <c r="G71" s="256">
        <f t="shared" si="6"/>
        <v>10.5</v>
      </c>
      <c r="H71" s="254">
        <f>H72+H73</f>
        <v>315</v>
      </c>
      <c r="I71" s="257"/>
      <c r="J71" s="258"/>
      <c r="K71" s="254"/>
      <c r="L71" s="258"/>
      <c r="M71" s="259"/>
      <c r="N71" s="260"/>
      <c r="O71" s="260"/>
      <c r="P71" s="260"/>
      <c r="Q71" s="260"/>
      <c r="R71" s="260"/>
      <c r="S71" s="260"/>
      <c r="T71" s="260"/>
      <c r="U71" s="260"/>
      <c r="V71" s="261"/>
      <c r="W71" s="261"/>
      <c r="X71" s="261"/>
      <c r="Y71" s="262"/>
      <c r="Z71" s="262"/>
      <c r="AA71" s="261"/>
      <c r="AB71" s="263"/>
      <c r="AE71" s="321"/>
    </row>
    <row r="72" spans="1:31" s="42" customFormat="1" ht="15.75">
      <c r="A72" s="252" t="s">
        <v>237</v>
      </c>
      <c r="B72" s="342" t="s">
        <v>52</v>
      </c>
      <c r="C72" s="254">
        <v>10</v>
      </c>
      <c r="D72" s="254"/>
      <c r="E72" s="254"/>
      <c r="F72" s="269"/>
      <c r="G72" s="256">
        <f>H72/30</f>
        <v>6</v>
      </c>
      <c r="H72" s="254">
        <v>180</v>
      </c>
      <c r="I72" s="257">
        <v>10</v>
      </c>
      <c r="J72" s="260" t="s">
        <v>151</v>
      </c>
      <c r="K72" s="254"/>
      <c r="L72" s="258" t="s">
        <v>262</v>
      </c>
      <c r="M72" s="259">
        <f>H72-I72</f>
        <v>170</v>
      </c>
      <c r="N72" s="260"/>
      <c r="O72" s="260"/>
      <c r="P72" s="260"/>
      <c r="Q72" s="260"/>
      <c r="R72" s="260"/>
      <c r="S72" s="260"/>
      <c r="T72" s="260"/>
      <c r="U72" s="260"/>
      <c r="V72" s="261"/>
      <c r="W72" s="260" t="s">
        <v>261</v>
      </c>
      <c r="X72" s="260"/>
      <c r="Y72" s="262"/>
      <c r="Z72" s="262"/>
      <c r="AA72" s="262"/>
      <c r="AB72" s="266"/>
      <c r="AE72" s="321"/>
    </row>
    <row r="73" spans="1:31" s="42" customFormat="1" ht="31.5">
      <c r="A73" s="252" t="s">
        <v>238</v>
      </c>
      <c r="B73" s="342" t="s">
        <v>53</v>
      </c>
      <c r="C73" s="254">
        <v>12</v>
      </c>
      <c r="D73" s="254"/>
      <c r="E73" s="254"/>
      <c r="F73" s="255"/>
      <c r="G73" s="256">
        <f>H73/30</f>
        <v>4.5</v>
      </c>
      <c r="H73" s="254">
        <v>135</v>
      </c>
      <c r="I73" s="316">
        <v>10</v>
      </c>
      <c r="J73" s="317" t="s">
        <v>151</v>
      </c>
      <c r="K73" s="283"/>
      <c r="L73" s="317" t="s">
        <v>262</v>
      </c>
      <c r="M73" s="259">
        <f>H73-I73</f>
        <v>125</v>
      </c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 t="s">
        <v>261</v>
      </c>
      <c r="Z73" s="262"/>
      <c r="AA73" s="262"/>
      <c r="AB73" s="266"/>
      <c r="AE73" s="321"/>
    </row>
    <row r="74" spans="1:31" s="42" customFormat="1" ht="32.25" customHeight="1">
      <c r="A74" s="252" t="s">
        <v>239</v>
      </c>
      <c r="B74" s="327" t="s">
        <v>225</v>
      </c>
      <c r="C74" s="315"/>
      <c r="D74" s="254"/>
      <c r="E74" s="254"/>
      <c r="F74" s="255"/>
      <c r="G74" s="256">
        <f>H74/30</f>
        <v>10</v>
      </c>
      <c r="H74" s="254">
        <f>H75+H76</f>
        <v>300</v>
      </c>
      <c r="I74" s="257"/>
      <c r="J74" s="258"/>
      <c r="K74" s="254"/>
      <c r="L74" s="258"/>
      <c r="M74" s="259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2"/>
      <c r="Z74" s="262"/>
      <c r="AA74" s="261"/>
      <c r="AB74" s="263"/>
      <c r="AE74" s="321"/>
    </row>
    <row r="75" spans="1:31" s="42" customFormat="1" ht="15.75">
      <c r="A75" s="252" t="s">
        <v>240</v>
      </c>
      <c r="B75" s="342" t="s">
        <v>82</v>
      </c>
      <c r="C75" s="254">
        <v>12</v>
      </c>
      <c r="D75" s="254"/>
      <c r="E75" s="254"/>
      <c r="F75" s="255"/>
      <c r="G75" s="256">
        <f>H75/30</f>
        <v>6</v>
      </c>
      <c r="H75" s="254">
        <v>180</v>
      </c>
      <c r="I75" s="316">
        <v>10</v>
      </c>
      <c r="J75" s="317" t="s">
        <v>151</v>
      </c>
      <c r="K75" s="283"/>
      <c r="L75" s="317" t="s">
        <v>262</v>
      </c>
      <c r="M75" s="259">
        <f>H75-I75</f>
        <v>170</v>
      </c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 t="s">
        <v>261</v>
      </c>
      <c r="Z75" s="262"/>
      <c r="AA75" s="262"/>
      <c r="AB75" s="266"/>
      <c r="AE75" s="321"/>
    </row>
    <row r="76" spans="1:31" s="42" customFormat="1" ht="15.75">
      <c r="A76" s="252" t="s">
        <v>241</v>
      </c>
      <c r="B76" s="342" t="s">
        <v>56</v>
      </c>
      <c r="C76" s="254"/>
      <c r="D76" s="254">
        <v>13</v>
      </c>
      <c r="E76" s="254"/>
      <c r="F76" s="255"/>
      <c r="G76" s="256">
        <f>H76/30</f>
        <v>4</v>
      </c>
      <c r="H76" s="254">
        <v>120</v>
      </c>
      <c r="I76" s="257">
        <v>6</v>
      </c>
      <c r="J76" s="264" t="s">
        <v>150</v>
      </c>
      <c r="K76" s="254"/>
      <c r="L76" s="264" t="s">
        <v>262</v>
      </c>
      <c r="M76" s="259">
        <f>H76-I76</f>
        <v>114</v>
      </c>
      <c r="N76" s="260"/>
      <c r="O76" s="260"/>
      <c r="P76" s="260"/>
      <c r="Q76" s="260"/>
      <c r="R76" s="260"/>
      <c r="S76" s="260"/>
      <c r="T76" s="260"/>
      <c r="U76" s="260"/>
      <c r="V76" s="261"/>
      <c r="W76" s="261"/>
      <c r="X76" s="261"/>
      <c r="Y76" s="262"/>
      <c r="Z76" s="252" t="s">
        <v>152</v>
      </c>
      <c r="AA76" s="261"/>
      <c r="AB76" s="263"/>
      <c r="AE76" s="321"/>
    </row>
    <row r="77" spans="1:31" s="42" customFormat="1" ht="15.75">
      <c r="A77" s="267"/>
      <c r="B77" s="253"/>
      <c r="C77" s="254"/>
      <c r="D77" s="254"/>
      <c r="E77" s="254"/>
      <c r="F77" s="255"/>
      <c r="G77" s="256"/>
      <c r="H77" s="254"/>
      <c r="I77" s="257"/>
      <c r="J77" s="264"/>
      <c r="K77" s="254"/>
      <c r="L77" s="264"/>
      <c r="M77" s="259"/>
      <c r="N77" s="260"/>
      <c r="O77" s="260"/>
      <c r="P77" s="260"/>
      <c r="Q77" s="260"/>
      <c r="R77" s="260"/>
      <c r="S77" s="260"/>
      <c r="T77" s="260"/>
      <c r="U77" s="260"/>
      <c r="V77" s="261"/>
      <c r="W77" s="261"/>
      <c r="X77" s="261"/>
      <c r="Y77" s="262"/>
      <c r="Z77" s="252"/>
      <c r="AA77" s="261"/>
      <c r="AB77" s="263"/>
      <c r="AE77" s="321"/>
    </row>
    <row r="78" spans="1:31" s="42" customFormat="1" ht="15.75">
      <c r="A78" s="566" t="s">
        <v>227</v>
      </c>
      <c r="B78" s="405"/>
      <c r="C78" s="591"/>
      <c r="D78" s="591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91"/>
      <c r="Z78" s="591"/>
      <c r="AA78" s="591"/>
      <c r="AB78" s="592"/>
      <c r="AE78" s="321"/>
    </row>
    <row r="79" spans="1:31" s="42" customFormat="1" ht="47.25">
      <c r="A79" s="252" t="s">
        <v>242</v>
      </c>
      <c r="B79" s="327" t="s">
        <v>228</v>
      </c>
      <c r="C79" s="315"/>
      <c r="D79" s="254"/>
      <c r="E79" s="254"/>
      <c r="F79" s="255"/>
      <c r="G79" s="256">
        <v>6.5</v>
      </c>
      <c r="H79" s="254">
        <v>195</v>
      </c>
      <c r="I79" s="257"/>
      <c r="J79" s="264"/>
      <c r="K79" s="254"/>
      <c r="L79" s="264"/>
      <c r="M79" s="259"/>
      <c r="N79" s="260"/>
      <c r="O79" s="260"/>
      <c r="P79" s="260"/>
      <c r="Q79" s="260"/>
      <c r="R79" s="260"/>
      <c r="S79" s="260"/>
      <c r="T79" s="260"/>
      <c r="U79" s="260"/>
      <c r="V79" s="261"/>
      <c r="W79" s="261"/>
      <c r="X79" s="261"/>
      <c r="Y79" s="262"/>
      <c r="Z79" s="252"/>
      <c r="AA79" s="261"/>
      <c r="AB79" s="263"/>
      <c r="AE79" s="321"/>
    </row>
    <row r="80" spans="1:31" s="42" customFormat="1" ht="15.75">
      <c r="A80" s="252" t="s">
        <v>243</v>
      </c>
      <c r="B80" s="343" t="s">
        <v>58</v>
      </c>
      <c r="C80" s="270"/>
      <c r="D80" s="270">
        <v>13</v>
      </c>
      <c r="E80" s="270"/>
      <c r="F80" s="271"/>
      <c r="G80" s="272">
        <f>H80/30</f>
        <v>6.5</v>
      </c>
      <c r="H80" s="270">
        <v>195</v>
      </c>
      <c r="I80" s="316">
        <v>4</v>
      </c>
      <c r="J80" s="286">
        <v>4</v>
      </c>
      <c r="K80" s="283"/>
      <c r="L80" s="286">
        <v>0</v>
      </c>
      <c r="M80" s="287">
        <f>H80-I80</f>
        <v>191</v>
      </c>
      <c r="N80" s="267"/>
      <c r="O80" s="267"/>
      <c r="P80" s="267"/>
      <c r="Q80" s="273"/>
      <c r="R80" s="273"/>
      <c r="S80" s="273"/>
      <c r="T80" s="273"/>
      <c r="U80" s="273"/>
      <c r="V80" s="252"/>
      <c r="W80" s="252"/>
      <c r="X80" s="252"/>
      <c r="Y80" s="274"/>
      <c r="Z80" s="252" t="s">
        <v>150</v>
      </c>
      <c r="AA80" s="41"/>
      <c r="AB80" s="275"/>
      <c r="AE80" s="321"/>
    </row>
    <row r="81" spans="1:31" s="42" customFormat="1" ht="31.5">
      <c r="A81" s="252" t="s">
        <v>244</v>
      </c>
      <c r="B81" s="327" t="s">
        <v>229</v>
      </c>
      <c r="C81" s="315"/>
      <c r="D81" s="254"/>
      <c r="E81" s="254"/>
      <c r="F81" s="255"/>
      <c r="G81" s="256">
        <v>10</v>
      </c>
      <c r="H81" s="254">
        <v>300</v>
      </c>
      <c r="I81" s="257"/>
      <c r="J81" s="258"/>
      <c r="K81" s="254"/>
      <c r="L81" s="258"/>
      <c r="M81" s="259"/>
      <c r="N81" s="260"/>
      <c r="O81" s="260"/>
      <c r="P81" s="260"/>
      <c r="Q81" s="260"/>
      <c r="R81" s="260"/>
      <c r="S81" s="260"/>
      <c r="T81" s="260"/>
      <c r="U81" s="260"/>
      <c r="V81" s="261"/>
      <c r="W81" s="261"/>
      <c r="X81" s="261"/>
      <c r="Y81" s="262"/>
      <c r="Z81" s="262"/>
      <c r="AA81" s="261"/>
      <c r="AB81" s="263"/>
      <c r="AE81" s="321"/>
    </row>
    <row r="82" spans="1:256" s="41" customFormat="1" ht="31.5">
      <c r="A82" s="252" t="s">
        <v>245</v>
      </c>
      <c r="B82" s="344" t="s">
        <v>161</v>
      </c>
      <c r="C82" s="270"/>
      <c r="D82" s="270">
        <v>13</v>
      </c>
      <c r="E82" s="270"/>
      <c r="F82" s="271"/>
      <c r="G82" s="272">
        <f>H82/30</f>
        <v>4</v>
      </c>
      <c r="H82" s="270">
        <v>120</v>
      </c>
      <c r="I82" s="270">
        <v>4</v>
      </c>
      <c r="J82" s="286">
        <v>4</v>
      </c>
      <c r="K82" s="283"/>
      <c r="L82" s="286"/>
      <c r="M82" s="287">
        <f>H82-I82</f>
        <v>116</v>
      </c>
      <c r="N82" s="267"/>
      <c r="O82" s="267"/>
      <c r="P82" s="267"/>
      <c r="Q82" s="267"/>
      <c r="R82" s="273"/>
      <c r="S82" s="273"/>
      <c r="T82" s="273"/>
      <c r="U82" s="273"/>
      <c r="V82" s="252"/>
      <c r="W82" s="252"/>
      <c r="X82" s="252"/>
      <c r="Y82" s="274"/>
      <c r="Z82" s="252" t="s">
        <v>150</v>
      </c>
      <c r="AA82" s="274"/>
      <c r="AB82" s="275"/>
      <c r="AC82" s="251"/>
      <c r="AE82" s="32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</row>
    <row r="83" spans="1:256" s="41" customFormat="1" ht="15.75">
      <c r="A83" s="252" t="s">
        <v>246</v>
      </c>
      <c r="B83" s="344" t="s">
        <v>88</v>
      </c>
      <c r="C83" s="270"/>
      <c r="D83" s="270">
        <v>14</v>
      </c>
      <c r="E83" s="270"/>
      <c r="F83" s="271"/>
      <c r="G83" s="272">
        <f>H83/30</f>
        <v>6</v>
      </c>
      <c r="H83" s="270">
        <v>180</v>
      </c>
      <c r="I83" s="270">
        <v>8</v>
      </c>
      <c r="J83" s="337">
        <v>8</v>
      </c>
      <c r="K83" s="270"/>
      <c r="L83" s="337">
        <v>0</v>
      </c>
      <c r="M83" s="338">
        <f>H83-I83</f>
        <v>172</v>
      </c>
      <c r="N83" s="273"/>
      <c r="O83" s="273"/>
      <c r="P83" s="273"/>
      <c r="Q83" s="273"/>
      <c r="R83" s="273"/>
      <c r="S83" s="273"/>
      <c r="T83" s="273"/>
      <c r="U83" s="273"/>
      <c r="V83" s="252"/>
      <c r="W83" s="252"/>
      <c r="X83" s="252"/>
      <c r="Y83" s="274"/>
      <c r="AA83" s="252" t="s">
        <v>151</v>
      </c>
      <c r="AB83" s="275"/>
      <c r="AC83" s="251"/>
      <c r="AE83" s="32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</row>
    <row r="84" spans="1:256" s="41" customFormat="1" ht="15.75">
      <c r="A84" s="566" t="s">
        <v>255</v>
      </c>
      <c r="B84" s="591"/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2"/>
      <c r="AC84" s="251"/>
      <c r="AE84" s="32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</row>
    <row r="85" spans="1:256" s="41" customFormat="1" ht="31.5">
      <c r="A85" s="252" t="s">
        <v>247</v>
      </c>
      <c r="B85" s="345" t="s">
        <v>230</v>
      </c>
      <c r="C85" s="328"/>
      <c r="D85" s="328">
        <v>13</v>
      </c>
      <c r="E85" s="328"/>
      <c r="F85" s="329"/>
      <c r="G85" s="330">
        <v>18</v>
      </c>
      <c r="H85" s="328">
        <v>540</v>
      </c>
      <c r="I85" s="328">
        <v>8</v>
      </c>
      <c r="J85" s="331">
        <v>8</v>
      </c>
      <c r="K85" s="332"/>
      <c r="L85" s="331"/>
      <c r="M85" s="287">
        <f>H85-I85</f>
        <v>532</v>
      </c>
      <c r="N85" s="218"/>
      <c r="O85" s="218"/>
      <c r="P85" s="218"/>
      <c r="Q85" s="218"/>
      <c r="R85" s="333"/>
      <c r="S85" s="333"/>
      <c r="T85" s="333"/>
      <c r="U85" s="333"/>
      <c r="V85" s="334"/>
      <c r="W85" s="334"/>
      <c r="X85" s="334"/>
      <c r="Y85" s="335"/>
      <c r="Z85" s="252" t="s">
        <v>151</v>
      </c>
      <c r="AA85" s="335"/>
      <c r="AB85" s="336"/>
      <c r="AC85" s="251"/>
      <c r="AE85" s="32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</row>
    <row r="86" spans="1:256" s="41" customFormat="1" ht="16.5" thickBot="1">
      <c r="A86" s="276"/>
      <c r="B86" s="277"/>
      <c r="C86" s="278"/>
      <c r="D86" s="278"/>
      <c r="E86" s="278"/>
      <c r="F86" s="279"/>
      <c r="G86" s="352"/>
      <c r="H86" s="353"/>
      <c r="I86" s="353"/>
      <c r="J86" s="354"/>
      <c r="K86" s="353"/>
      <c r="L86" s="354"/>
      <c r="M86" s="355"/>
      <c r="N86" s="356"/>
      <c r="O86" s="356"/>
      <c r="P86" s="356"/>
      <c r="Q86" s="356"/>
      <c r="R86" s="356"/>
      <c r="S86" s="356"/>
      <c r="T86" s="356"/>
      <c r="U86" s="356"/>
      <c r="V86" s="357"/>
      <c r="W86" s="357"/>
      <c r="X86" s="357"/>
      <c r="Y86" s="358"/>
      <c r="Z86" s="359"/>
      <c r="AA86" s="357"/>
      <c r="AB86" s="360"/>
      <c r="AC86" s="361"/>
      <c r="AD86" s="362"/>
      <c r="AE86" s="363"/>
      <c r="AF86" s="364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</row>
    <row r="87" spans="1:256" s="41" customFormat="1" ht="16.5" thickBot="1">
      <c r="A87" s="583" t="s">
        <v>191</v>
      </c>
      <c r="B87" s="583"/>
      <c r="C87" s="280"/>
      <c r="D87" s="280"/>
      <c r="E87" s="280"/>
      <c r="F87" s="281"/>
      <c r="G87" s="365">
        <f>G64+G65+G66+G71+G74+G79+G81</f>
        <v>61.5</v>
      </c>
      <c r="H87" s="366">
        <f>H64+H65+H66+H71+H74+H79+H81</f>
        <v>1845</v>
      </c>
      <c r="I87" s="366">
        <f>I64+I65+I67+I68+I69+I70+I72+I73+I75+I76+I80+I82+I83</f>
        <v>108</v>
      </c>
      <c r="J87" s="367">
        <v>106</v>
      </c>
      <c r="K87" s="367">
        <v>18</v>
      </c>
      <c r="L87" s="368">
        <v>58</v>
      </c>
      <c r="M87" s="366">
        <f>M64+M65+M67+M68+M69+M70+M72+M73+M75+M76+M80+M82+M83</f>
        <v>1737</v>
      </c>
      <c r="N87" s="369"/>
      <c r="O87" s="369"/>
      <c r="P87" s="369"/>
      <c r="Q87" s="369"/>
      <c r="R87" s="369"/>
      <c r="S87" s="369"/>
      <c r="T87" s="369"/>
      <c r="U87" s="369"/>
      <c r="V87" s="370"/>
      <c r="W87" s="371" t="s">
        <v>267</v>
      </c>
      <c r="X87" s="372"/>
      <c r="Y87" s="371" t="s">
        <v>269</v>
      </c>
      <c r="Z87" s="371" t="s">
        <v>281</v>
      </c>
      <c r="AA87" s="371" t="s">
        <v>268</v>
      </c>
      <c r="AB87" s="373"/>
      <c r="AC87" s="362"/>
      <c r="AD87" s="362"/>
      <c r="AE87" s="363"/>
      <c r="AF87" s="364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  <c r="IV87" s="42"/>
    </row>
    <row r="88" spans="1:31" s="55" customFormat="1" ht="17.25" customHeight="1" thickBot="1">
      <c r="A88" s="234"/>
      <c r="B88" s="235"/>
      <c r="C88" s="236"/>
      <c r="D88" s="237"/>
      <c r="E88" s="237"/>
      <c r="F88" s="238"/>
      <c r="G88" s="239"/>
      <c r="H88" s="239"/>
      <c r="I88" s="240"/>
      <c r="J88" s="240"/>
      <c r="K88" s="239"/>
      <c r="L88" s="240"/>
      <c r="M88" s="241"/>
      <c r="N88" s="237"/>
      <c r="O88" s="237"/>
      <c r="P88" s="237"/>
      <c r="Q88" s="237"/>
      <c r="R88" s="237"/>
      <c r="S88" s="236"/>
      <c r="T88" s="237"/>
      <c r="U88" s="237"/>
      <c r="V88" s="242"/>
      <c r="W88" s="242"/>
      <c r="X88" s="242"/>
      <c r="Y88" s="242"/>
      <c r="Z88" s="242"/>
      <c r="AA88" s="242"/>
      <c r="AB88" s="243"/>
      <c r="AE88" s="323"/>
    </row>
    <row r="89" spans="1:31" s="55" customFormat="1" ht="17.25" customHeight="1" thickBot="1">
      <c r="A89" s="562" t="s">
        <v>98</v>
      </c>
      <c r="B89" s="563"/>
      <c r="C89" s="564"/>
      <c r="D89" s="564"/>
      <c r="E89" s="564"/>
      <c r="F89" s="565"/>
      <c r="G89" s="170">
        <f aca="true" t="shared" si="7" ref="G89:M89">G87+G58</f>
        <v>113</v>
      </c>
      <c r="H89" s="171">
        <f t="shared" si="7"/>
        <v>3390</v>
      </c>
      <c r="I89" s="171">
        <f t="shared" si="7"/>
        <v>160</v>
      </c>
      <c r="J89" s="171">
        <f t="shared" si="7"/>
        <v>106</v>
      </c>
      <c r="K89" s="171">
        <f t="shared" si="7"/>
        <v>18</v>
      </c>
      <c r="L89" s="171">
        <f t="shared" si="7"/>
        <v>58</v>
      </c>
      <c r="M89" s="171">
        <f t="shared" si="7"/>
        <v>2810</v>
      </c>
      <c r="N89" s="166"/>
      <c r="O89" s="166"/>
      <c r="P89" s="166"/>
      <c r="Q89" s="166"/>
      <c r="R89" s="166"/>
      <c r="S89" s="167"/>
      <c r="T89" s="166"/>
      <c r="U89" s="166"/>
      <c r="V89" s="168"/>
      <c r="W89" s="168"/>
      <c r="X89" s="168"/>
      <c r="Y89" s="168"/>
      <c r="Z89" s="168"/>
      <c r="AA89" s="168"/>
      <c r="AB89" s="169"/>
      <c r="AC89" s="64"/>
      <c r="AE89" s="323"/>
    </row>
    <row r="90" spans="1:31" s="55" customFormat="1" ht="17.25" customHeight="1" thickBot="1">
      <c r="A90" s="76"/>
      <c r="B90" s="204"/>
      <c r="C90" s="205"/>
      <c r="D90" s="205"/>
      <c r="E90" s="205"/>
      <c r="F90" s="205"/>
      <c r="G90" s="206"/>
      <c r="H90" s="207"/>
      <c r="I90" s="207"/>
      <c r="J90" s="207"/>
      <c r="K90" s="67"/>
      <c r="L90" s="207"/>
      <c r="M90" s="207"/>
      <c r="N90" s="66"/>
      <c r="O90" s="66"/>
      <c r="P90" s="66"/>
      <c r="Q90" s="66"/>
      <c r="R90" s="66"/>
      <c r="S90" s="65"/>
      <c r="T90" s="66"/>
      <c r="U90" s="66"/>
      <c r="V90" s="63"/>
      <c r="W90" s="63"/>
      <c r="X90" s="63"/>
      <c r="Y90" s="63"/>
      <c r="Z90" s="63"/>
      <c r="AA90" s="63"/>
      <c r="AB90" s="75"/>
      <c r="AC90" s="64"/>
      <c r="AE90" s="323"/>
    </row>
    <row r="91" spans="1:31" s="55" customFormat="1" ht="17.25" customHeight="1" thickBot="1">
      <c r="A91" s="555" t="s">
        <v>248</v>
      </c>
      <c r="B91" s="594"/>
      <c r="C91" s="594"/>
      <c r="D91" s="594"/>
      <c r="E91" s="594"/>
      <c r="F91" s="594"/>
      <c r="G91" s="594"/>
      <c r="H91" s="594"/>
      <c r="I91" s="594"/>
      <c r="J91" s="594"/>
      <c r="K91" s="594"/>
      <c r="L91" s="594"/>
      <c r="M91" s="594"/>
      <c r="N91" s="594"/>
      <c r="O91" s="594"/>
      <c r="P91" s="594"/>
      <c r="Q91" s="594"/>
      <c r="R91" s="594"/>
      <c r="S91" s="594"/>
      <c r="T91" s="594"/>
      <c r="U91" s="594"/>
      <c r="V91" s="594"/>
      <c r="W91" s="594"/>
      <c r="X91" s="594"/>
      <c r="Y91" s="594"/>
      <c r="Z91" s="594"/>
      <c r="AA91" s="594"/>
      <c r="AB91" s="595"/>
      <c r="AC91" s="64"/>
      <c r="AE91" s="323"/>
    </row>
    <row r="92" spans="1:31" s="55" customFormat="1" ht="17.25" customHeight="1">
      <c r="A92" s="217" t="s">
        <v>176</v>
      </c>
      <c r="B92" s="84" t="s">
        <v>79</v>
      </c>
      <c r="C92" s="69"/>
      <c r="D92" s="70" t="s">
        <v>80</v>
      </c>
      <c r="E92" s="70"/>
      <c r="F92" s="71"/>
      <c r="G92" s="173">
        <f>H92/30</f>
        <v>4.5</v>
      </c>
      <c r="H92" s="72">
        <v>135</v>
      </c>
      <c r="I92" s="72"/>
      <c r="J92" s="72"/>
      <c r="K92" s="69"/>
      <c r="L92" s="69"/>
      <c r="M92" s="85"/>
      <c r="N92" s="88"/>
      <c r="O92" s="88"/>
      <c r="P92" s="88"/>
      <c r="Q92" s="88"/>
      <c r="R92" s="88"/>
      <c r="S92" s="88"/>
      <c r="T92" s="88"/>
      <c r="U92" s="88"/>
      <c r="V92" s="89"/>
      <c r="W92" s="89"/>
      <c r="X92" s="89"/>
      <c r="Y92" s="71"/>
      <c r="Z92" s="71"/>
      <c r="AA92" s="71"/>
      <c r="AB92" s="71"/>
      <c r="AC92" s="64"/>
      <c r="AE92" s="323"/>
    </row>
    <row r="93" spans="1:31" s="55" customFormat="1" ht="17.25" customHeight="1" thickBot="1">
      <c r="A93" s="218" t="s">
        <v>177</v>
      </c>
      <c r="B93" s="90" t="s">
        <v>23</v>
      </c>
      <c r="C93" s="77"/>
      <c r="D93" s="91" t="s">
        <v>80</v>
      </c>
      <c r="E93" s="91"/>
      <c r="F93" s="83"/>
      <c r="G93" s="174">
        <f>H93/30</f>
        <v>13.5</v>
      </c>
      <c r="H93" s="81">
        <v>405</v>
      </c>
      <c r="I93" s="81"/>
      <c r="J93" s="81"/>
      <c r="K93" s="77"/>
      <c r="L93" s="77"/>
      <c r="M93" s="87"/>
      <c r="N93" s="92"/>
      <c r="O93" s="92"/>
      <c r="P93" s="92"/>
      <c r="Q93" s="92"/>
      <c r="R93" s="92"/>
      <c r="S93" s="92"/>
      <c r="T93" s="92"/>
      <c r="U93" s="92"/>
      <c r="V93" s="82"/>
      <c r="W93" s="82"/>
      <c r="X93" s="82"/>
      <c r="Y93" s="83"/>
      <c r="Z93" s="83"/>
      <c r="AA93" s="83"/>
      <c r="AB93" s="83"/>
      <c r="AC93" s="64"/>
      <c r="AE93" s="323"/>
    </row>
    <row r="94" spans="1:31" s="55" customFormat="1" ht="17.25" customHeight="1" thickBot="1">
      <c r="A94" s="555" t="s">
        <v>39</v>
      </c>
      <c r="B94" s="556"/>
      <c r="C94" s="557"/>
      <c r="D94" s="557"/>
      <c r="E94" s="557"/>
      <c r="F94" s="558"/>
      <c r="G94" s="165">
        <f>H94/30</f>
        <v>18</v>
      </c>
      <c r="H94" s="175">
        <f>SUM(H92:H93)</f>
        <v>540</v>
      </c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64"/>
      <c r="AE94" s="323"/>
    </row>
    <row r="95" spans="1:31" s="55" customFormat="1" ht="17.25" customHeight="1" thickBot="1">
      <c r="A95" s="555" t="s">
        <v>192</v>
      </c>
      <c r="B95" s="609"/>
      <c r="C95" s="609"/>
      <c r="D95" s="609"/>
      <c r="E95" s="609"/>
      <c r="F95" s="609"/>
      <c r="G95" s="609"/>
      <c r="H95" s="609"/>
      <c r="I95" s="609"/>
      <c r="J95" s="609"/>
      <c r="K95" s="609"/>
      <c r="L95" s="609"/>
      <c r="M95" s="609"/>
      <c r="N95" s="609"/>
      <c r="O95" s="609"/>
      <c r="P95" s="609"/>
      <c r="Q95" s="609"/>
      <c r="R95" s="609"/>
      <c r="S95" s="609"/>
      <c r="T95" s="609"/>
      <c r="U95" s="609"/>
      <c r="V95" s="609"/>
      <c r="W95" s="609"/>
      <c r="X95" s="609"/>
      <c r="Y95" s="609"/>
      <c r="Z95" s="609"/>
      <c r="AA95" s="609"/>
      <c r="AB95" s="610"/>
      <c r="AC95" s="64"/>
      <c r="AE95" s="323"/>
    </row>
    <row r="96" spans="1:31" s="55" customFormat="1" ht="17.25" customHeight="1" thickBot="1">
      <c r="A96" s="219" t="s">
        <v>178</v>
      </c>
      <c r="B96" s="94" t="s">
        <v>94</v>
      </c>
      <c r="C96" s="93">
        <v>15</v>
      </c>
      <c r="D96" s="95"/>
      <c r="E96" s="95"/>
      <c r="F96" s="96"/>
      <c r="G96" s="192">
        <f>H96/30</f>
        <v>3</v>
      </c>
      <c r="H96" s="97">
        <v>90</v>
      </c>
      <c r="I96" s="95"/>
      <c r="J96" s="95"/>
      <c r="K96" s="95"/>
      <c r="L96" s="95"/>
      <c r="M96" s="95"/>
      <c r="N96" s="98"/>
      <c r="O96" s="98"/>
      <c r="P96" s="99"/>
      <c r="Q96" s="99"/>
      <c r="R96" s="99"/>
      <c r="S96" s="99"/>
      <c r="T96" s="99"/>
      <c r="U96" s="99"/>
      <c r="V96" s="99"/>
      <c r="W96" s="99"/>
      <c r="X96" s="99"/>
      <c r="Y96" s="100"/>
      <c r="Z96" s="100"/>
      <c r="AA96" s="100"/>
      <c r="AB96" s="100"/>
      <c r="AC96" s="64"/>
      <c r="AE96" s="323"/>
    </row>
    <row r="97" spans="1:31" s="55" customFormat="1" ht="17.25" customHeight="1" thickBot="1">
      <c r="A97" s="611" t="s">
        <v>39</v>
      </c>
      <c r="B97" s="557"/>
      <c r="C97" s="557"/>
      <c r="D97" s="557"/>
      <c r="E97" s="557"/>
      <c r="F97" s="558"/>
      <c r="G97" s="165">
        <v>3</v>
      </c>
      <c r="H97" s="189">
        <v>90</v>
      </c>
      <c r="I97" s="190"/>
      <c r="J97" s="190"/>
      <c r="K97" s="190"/>
      <c r="L97" s="190"/>
      <c r="M97" s="190"/>
      <c r="N97" s="187"/>
      <c r="O97" s="187"/>
      <c r="P97" s="188"/>
      <c r="Q97" s="188"/>
      <c r="R97" s="188"/>
      <c r="S97" s="188"/>
      <c r="T97" s="188"/>
      <c r="U97" s="188"/>
      <c r="V97" s="188"/>
      <c r="W97" s="188"/>
      <c r="X97" s="188"/>
      <c r="Y97" s="172"/>
      <c r="Z97" s="172"/>
      <c r="AA97" s="172"/>
      <c r="AB97" s="172"/>
      <c r="AC97" s="64"/>
      <c r="AE97" s="323"/>
    </row>
    <row r="98" spans="1:31" s="55" customFormat="1" ht="17.25" customHeight="1">
      <c r="A98" s="76"/>
      <c r="B98" s="204"/>
      <c r="C98" s="205"/>
      <c r="D98" s="205"/>
      <c r="E98" s="205"/>
      <c r="F98" s="205"/>
      <c r="G98" s="206"/>
      <c r="H98" s="207"/>
      <c r="I98" s="207"/>
      <c r="J98" s="207"/>
      <c r="K98" s="67"/>
      <c r="L98" s="207"/>
      <c r="M98" s="207"/>
      <c r="N98" s="66"/>
      <c r="O98" s="66"/>
      <c r="P98" s="66"/>
      <c r="Q98" s="66"/>
      <c r="R98" s="66"/>
      <c r="S98" s="65"/>
      <c r="T98" s="66"/>
      <c r="U98" s="66"/>
      <c r="V98" s="63"/>
      <c r="W98" s="63"/>
      <c r="X98" s="63"/>
      <c r="Y98" s="63"/>
      <c r="Z98" s="63"/>
      <c r="AA98" s="63"/>
      <c r="AB98" s="75"/>
      <c r="AC98" s="64"/>
      <c r="AE98" s="323"/>
    </row>
    <row r="99" spans="1:31" s="55" customFormat="1" ht="17.25" customHeight="1" thickBot="1">
      <c r="A99" s="73"/>
      <c r="B99" s="74"/>
      <c r="C99" s="57"/>
      <c r="D99" s="58"/>
      <c r="E99" s="58"/>
      <c r="F99" s="59"/>
      <c r="G99" s="60"/>
      <c r="H99" s="60"/>
      <c r="I99" s="61"/>
      <c r="J99" s="61"/>
      <c r="K99" s="60"/>
      <c r="L99" s="61"/>
      <c r="M99" s="62"/>
      <c r="N99" s="58"/>
      <c r="O99" s="58"/>
      <c r="P99" s="58"/>
      <c r="Q99" s="58"/>
      <c r="R99" s="58"/>
      <c r="S99" s="57"/>
      <c r="T99" s="58"/>
      <c r="U99" s="58"/>
      <c r="V99" s="63"/>
      <c r="W99" s="63"/>
      <c r="X99" s="63"/>
      <c r="Y99" s="63"/>
      <c r="Z99" s="63"/>
      <c r="AA99" s="63"/>
      <c r="AB99" s="75"/>
      <c r="AE99" s="323"/>
    </row>
    <row r="100" spans="1:31" s="55" customFormat="1" ht="17.25" customHeight="1" thickBot="1">
      <c r="A100" s="612" t="s">
        <v>249</v>
      </c>
      <c r="B100" s="613"/>
      <c r="C100" s="613"/>
      <c r="D100" s="613"/>
      <c r="E100" s="613"/>
      <c r="F100" s="614"/>
      <c r="G100" s="165">
        <f aca="true" t="shared" si="8" ref="G100:M100">G18+G39+G89+G94+G97</f>
        <v>217.5</v>
      </c>
      <c r="H100" s="379">
        <f t="shared" si="8"/>
        <v>6525</v>
      </c>
      <c r="I100" s="379">
        <f t="shared" si="8"/>
        <v>326</v>
      </c>
      <c r="J100" s="379">
        <f t="shared" si="8"/>
        <v>126</v>
      </c>
      <c r="K100" s="379">
        <f t="shared" si="8"/>
        <v>18</v>
      </c>
      <c r="L100" s="379">
        <f t="shared" si="8"/>
        <v>70</v>
      </c>
      <c r="M100" s="379">
        <f t="shared" si="8"/>
        <v>5149</v>
      </c>
      <c r="N100" s="166"/>
      <c r="O100" s="166"/>
      <c r="P100" s="166"/>
      <c r="Q100" s="166"/>
      <c r="R100" s="166"/>
      <c r="S100" s="167"/>
      <c r="T100" s="166"/>
      <c r="U100" s="166"/>
      <c r="V100" s="168"/>
      <c r="W100" s="168"/>
      <c r="X100" s="168"/>
      <c r="Y100" s="168"/>
      <c r="Z100" s="168"/>
      <c r="AA100" s="168"/>
      <c r="AB100" s="169"/>
      <c r="AE100" s="323"/>
    </row>
    <row r="101" spans="1:31" s="38" customFormat="1" ht="15.75">
      <c r="A101" s="598" t="s">
        <v>33</v>
      </c>
      <c r="B101" s="598"/>
      <c r="C101" s="598"/>
      <c r="D101" s="598"/>
      <c r="E101" s="598"/>
      <c r="F101" s="598"/>
      <c r="G101" s="598"/>
      <c r="H101" s="598"/>
      <c r="I101" s="598"/>
      <c r="J101" s="598"/>
      <c r="K101" s="598"/>
      <c r="L101" s="598"/>
      <c r="M101" s="598"/>
      <c r="N101" s="390" t="s">
        <v>282</v>
      </c>
      <c r="O101" s="374"/>
      <c r="P101" s="391" t="s">
        <v>283</v>
      </c>
      <c r="Q101" s="391" t="s">
        <v>284</v>
      </c>
      <c r="R101" s="375"/>
      <c r="S101" s="391" t="s">
        <v>285</v>
      </c>
      <c r="T101" s="391" t="s">
        <v>286</v>
      </c>
      <c r="U101" s="375"/>
      <c r="V101" s="392" t="s">
        <v>282</v>
      </c>
      <c r="W101" s="392" t="s">
        <v>270</v>
      </c>
      <c r="X101" s="376"/>
      <c r="Y101" s="392" t="s">
        <v>269</v>
      </c>
      <c r="Z101" s="392" t="s">
        <v>270</v>
      </c>
      <c r="AA101" s="392" t="s">
        <v>268</v>
      </c>
      <c r="AB101" s="377"/>
      <c r="AE101" s="320"/>
    </row>
    <row r="102" spans="1:31" s="42" customFormat="1" ht="15.75">
      <c r="A102" s="593" t="s">
        <v>34</v>
      </c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282">
        <v>2</v>
      </c>
      <c r="O102" s="282"/>
      <c r="P102" s="283">
        <v>5</v>
      </c>
      <c r="Q102" s="283">
        <v>3</v>
      </c>
      <c r="R102" s="283"/>
      <c r="S102" s="283">
        <v>3</v>
      </c>
      <c r="T102" s="283">
        <v>2</v>
      </c>
      <c r="U102" s="283"/>
      <c r="V102" s="248">
        <v>3</v>
      </c>
      <c r="W102" s="248">
        <v>2</v>
      </c>
      <c r="X102" s="248"/>
      <c r="Y102" s="248">
        <v>3</v>
      </c>
      <c r="Z102" s="248">
        <v>3</v>
      </c>
      <c r="AA102" s="248">
        <v>2</v>
      </c>
      <c r="AB102" s="248"/>
      <c r="AE102" s="321"/>
    </row>
    <row r="103" spans="1:31" s="42" customFormat="1" ht="15.75">
      <c r="A103" s="593" t="s">
        <v>35</v>
      </c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282">
        <v>3</v>
      </c>
      <c r="O103" s="282"/>
      <c r="P103" s="283"/>
      <c r="Q103" s="283">
        <v>2</v>
      </c>
      <c r="R103" s="283"/>
      <c r="S103" s="283">
        <v>1</v>
      </c>
      <c r="T103" s="283">
        <v>3</v>
      </c>
      <c r="U103" s="283"/>
      <c r="V103" s="284">
        <v>3</v>
      </c>
      <c r="W103" s="284">
        <v>1</v>
      </c>
      <c r="X103" s="284"/>
      <c r="Y103" s="284">
        <v>0</v>
      </c>
      <c r="Z103" s="248">
        <v>3</v>
      </c>
      <c r="AA103" s="248">
        <v>2</v>
      </c>
      <c r="AB103" s="248"/>
      <c r="AE103" s="321"/>
    </row>
    <row r="104" spans="1:31" s="42" customFormat="1" ht="15.75">
      <c r="A104" s="593" t="s">
        <v>36</v>
      </c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282"/>
      <c r="O104" s="282"/>
      <c r="P104" s="248"/>
      <c r="Q104" s="248"/>
      <c r="R104" s="248"/>
      <c r="S104" s="248"/>
      <c r="T104" s="248"/>
      <c r="U104" s="248"/>
      <c r="V104" s="248">
        <v>1</v>
      </c>
      <c r="W104" s="248">
        <v>1</v>
      </c>
      <c r="X104" s="248"/>
      <c r="Y104" s="248"/>
      <c r="Z104" s="248"/>
      <c r="AA104" s="248">
        <v>1</v>
      </c>
      <c r="AB104" s="248"/>
      <c r="AE104" s="321"/>
    </row>
    <row r="105" spans="1:31" s="42" customFormat="1" ht="15.75">
      <c r="A105" s="599" t="s">
        <v>60</v>
      </c>
      <c r="B105" s="599"/>
      <c r="C105" s="599"/>
      <c r="D105" s="599"/>
      <c r="E105" s="599"/>
      <c r="F105" s="599"/>
      <c r="G105" s="599"/>
      <c r="H105" s="599"/>
      <c r="I105" s="599"/>
      <c r="J105" s="599"/>
      <c r="K105" s="599"/>
      <c r="L105" s="599"/>
      <c r="M105" s="599"/>
      <c r="N105" s="285"/>
      <c r="O105" s="285"/>
      <c r="P105" s="248"/>
      <c r="Q105" s="248"/>
      <c r="R105" s="248"/>
      <c r="S105" s="248"/>
      <c r="T105" s="248"/>
      <c r="U105" s="248"/>
      <c r="V105" s="248"/>
      <c r="W105" s="248"/>
      <c r="X105" s="248"/>
      <c r="Y105" s="39"/>
      <c r="Z105" s="39"/>
      <c r="AA105" s="39"/>
      <c r="AB105" s="39"/>
      <c r="AE105" s="321"/>
    </row>
    <row r="106" spans="1:31" s="42" customFormat="1" ht="15.75">
      <c r="A106" s="599" t="s">
        <v>68</v>
      </c>
      <c r="B106" s="599"/>
      <c r="C106" s="599"/>
      <c r="D106" s="599"/>
      <c r="E106" s="599"/>
      <c r="F106" s="599"/>
      <c r="G106" s="599"/>
      <c r="H106" s="599"/>
      <c r="I106" s="599"/>
      <c r="J106" s="599"/>
      <c r="K106" s="599"/>
      <c r="L106" s="599"/>
      <c r="M106" s="599"/>
      <c r="N106" s="540" t="s">
        <v>158</v>
      </c>
      <c r="O106" s="540"/>
      <c r="P106" s="540"/>
      <c r="Q106" s="540" t="s">
        <v>159</v>
      </c>
      <c r="R106" s="540"/>
      <c r="S106" s="540"/>
      <c r="T106" s="540" t="s">
        <v>157</v>
      </c>
      <c r="U106" s="540"/>
      <c r="V106" s="540"/>
      <c r="W106" s="540" t="s">
        <v>105</v>
      </c>
      <c r="X106" s="540"/>
      <c r="Y106" s="540"/>
      <c r="Z106" s="540" t="s">
        <v>105</v>
      </c>
      <c r="AA106" s="540"/>
      <c r="AB106" s="540"/>
      <c r="AE106" s="321"/>
    </row>
    <row r="107" spans="1:31" s="42" customFormat="1" ht="15.75">
      <c r="A107" s="244"/>
      <c r="B107" s="615"/>
      <c r="C107" s="615"/>
      <c r="D107" s="615"/>
      <c r="E107" s="615"/>
      <c r="F107" s="615"/>
      <c r="G107" s="615"/>
      <c r="H107" s="615"/>
      <c r="I107" s="615"/>
      <c r="J107" s="615"/>
      <c r="K107" s="615"/>
      <c r="L107" s="615"/>
      <c r="M107" s="615"/>
      <c r="N107" s="615"/>
      <c r="O107" s="615"/>
      <c r="P107" s="615"/>
      <c r="Q107" s="615"/>
      <c r="R107" s="615"/>
      <c r="S107" s="615"/>
      <c r="T107" s="615"/>
      <c r="U107" s="245"/>
      <c r="V107" s="246"/>
      <c r="W107" s="246"/>
      <c r="X107" s="246"/>
      <c r="Y107" s="247"/>
      <c r="Z107" s="247"/>
      <c r="AA107" s="247"/>
      <c r="AB107" s="247"/>
      <c r="AC107" s="38"/>
      <c r="AD107" s="13"/>
      <c r="AE107" s="13"/>
    </row>
    <row r="108" spans="1:31" s="42" customFormat="1" ht="15.75">
      <c r="A108" s="244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6"/>
      <c r="W108" s="246"/>
      <c r="X108" s="246"/>
      <c r="Y108" s="247"/>
      <c r="Z108" s="247"/>
      <c r="AA108" s="247"/>
      <c r="AB108" s="247"/>
      <c r="AC108" s="38"/>
      <c r="AD108" s="13"/>
      <c r="AE108" s="13"/>
    </row>
    <row r="109" spans="1:31" s="42" customFormat="1" ht="15.75">
      <c r="A109" s="44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4"/>
      <c r="W109" s="24"/>
      <c r="X109" s="24"/>
      <c r="Y109" s="38"/>
      <c r="Z109" s="38"/>
      <c r="AA109" s="38"/>
      <c r="AB109" s="38"/>
      <c r="AC109" s="38"/>
      <c r="AD109" s="13"/>
      <c r="AE109" s="13"/>
    </row>
    <row r="110" spans="1:31" s="42" customFormat="1" ht="21.75" customHeight="1">
      <c r="A110" s="44"/>
      <c r="B110" s="74" t="s">
        <v>194</v>
      </c>
      <c r="C110" s="203"/>
      <c r="D110" s="324"/>
      <c r="E110" s="324"/>
      <c r="F110" s="324"/>
      <c r="G110" s="324"/>
      <c r="H110" s="324"/>
      <c r="I110" s="203"/>
      <c r="J110" s="596" t="s">
        <v>180</v>
      </c>
      <c r="K110" s="597"/>
      <c r="L110" s="597"/>
      <c r="M110" s="597"/>
      <c r="N110" s="597"/>
      <c r="O110" s="203"/>
      <c r="P110" s="203"/>
      <c r="Q110" s="203"/>
      <c r="R110" s="203"/>
      <c r="S110" s="203"/>
      <c r="T110" s="203"/>
      <c r="U110" s="203"/>
      <c r="V110" s="24"/>
      <c r="W110" s="24"/>
      <c r="X110" s="24"/>
      <c r="Y110" s="38"/>
      <c r="Z110" s="38"/>
      <c r="AA110" s="38"/>
      <c r="AB110" s="38"/>
      <c r="AC110" s="38"/>
      <c r="AD110" s="13"/>
      <c r="AE110" s="13"/>
    </row>
    <row r="111" spans="1:31" s="42" customFormat="1" ht="19.5" customHeight="1">
      <c r="A111" s="44"/>
      <c r="B111" s="193" t="s">
        <v>179</v>
      </c>
      <c r="C111" s="203"/>
      <c r="D111" s="325"/>
      <c r="E111" s="325"/>
      <c r="F111" s="325"/>
      <c r="G111" s="325"/>
      <c r="H111" s="325"/>
      <c r="I111" s="203"/>
      <c r="J111" s="601" t="s">
        <v>181</v>
      </c>
      <c r="K111" s="602"/>
      <c r="L111" s="602"/>
      <c r="M111" s="602"/>
      <c r="N111" s="602"/>
      <c r="O111" s="203"/>
      <c r="P111" s="203"/>
      <c r="Q111" s="203"/>
      <c r="R111" s="203"/>
      <c r="S111" s="203"/>
      <c r="T111" s="203"/>
      <c r="U111" s="203"/>
      <c r="V111" s="24"/>
      <c r="W111" s="24"/>
      <c r="X111" s="24"/>
      <c r="Y111" s="38"/>
      <c r="Z111" s="38"/>
      <c r="AA111" s="38"/>
      <c r="AB111" s="38"/>
      <c r="AC111" s="38"/>
      <c r="AD111" s="13"/>
      <c r="AE111" s="13"/>
    </row>
    <row r="112" spans="1:31" s="42" customFormat="1" ht="39" customHeight="1">
      <c r="A112" s="16"/>
      <c r="B112" s="193"/>
      <c r="C112" s="193"/>
      <c r="D112" s="326"/>
      <c r="E112" s="326"/>
      <c r="F112" s="326"/>
      <c r="G112" s="326"/>
      <c r="H112" s="326"/>
      <c r="I112" s="193"/>
      <c r="J112" s="601"/>
      <c r="K112" s="602"/>
      <c r="L112" s="602"/>
      <c r="M112" s="602"/>
      <c r="N112" s="602"/>
      <c r="O112" s="17"/>
      <c r="P112" s="17"/>
      <c r="Q112" s="17"/>
      <c r="R112" s="17"/>
      <c r="S112" s="17"/>
      <c r="T112" s="17"/>
      <c r="U112" s="17"/>
      <c r="V112" s="25"/>
      <c r="W112" s="25"/>
      <c r="X112" s="25"/>
      <c r="Y112" s="38"/>
      <c r="Z112" s="38"/>
      <c r="AA112" s="38"/>
      <c r="AB112" s="38"/>
      <c r="AC112" s="38"/>
      <c r="AD112" s="13"/>
      <c r="AE112" s="13"/>
    </row>
    <row r="113" spans="1:31" s="42" customFormat="1" ht="24" customHeight="1">
      <c r="A113" s="16"/>
      <c r="B113" s="193"/>
      <c r="C113" s="193"/>
      <c r="D113" s="193"/>
      <c r="E113" s="193"/>
      <c r="F113" s="193"/>
      <c r="G113" s="193"/>
      <c r="H113" s="193"/>
      <c r="I113" s="193"/>
      <c r="J113" s="249"/>
      <c r="K113" s="250"/>
      <c r="L113" s="250"/>
      <c r="M113" s="250"/>
      <c r="N113" s="250"/>
      <c r="O113" s="17"/>
      <c r="P113" s="17"/>
      <c r="Q113" s="17"/>
      <c r="R113" s="17"/>
      <c r="S113" s="17"/>
      <c r="T113" s="17"/>
      <c r="U113" s="17"/>
      <c r="V113" s="25"/>
      <c r="W113" s="25"/>
      <c r="X113" s="25"/>
      <c r="Y113" s="38"/>
      <c r="Z113" s="38"/>
      <c r="AA113" s="38"/>
      <c r="AB113" s="38"/>
      <c r="AC113" s="38"/>
      <c r="AD113" s="13"/>
      <c r="AE113" s="13"/>
    </row>
    <row r="114" spans="1:31" s="42" customFormat="1" ht="15.75">
      <c r="A114" s="16"/>
      <c r="B114" s="193"/>
      <c r="C114" s="193"/>
      <c r="D114" s="193"/>
      <c r="E114" s="193"/>
      <c r="F114" s="193"/>
      <c r="G114" s="193"/>
      <c r="H114" s="193"/>
      <c r="I114" s="193"/>
      <c r="J114" s="249"/>
      <c r="K114" s="250"/>
      <c r="L114" s="250"/>
      <c r="M114" s="250"/>
      <c r="N114" s="250"/>
      <c r="O114" s="17"/>
      <c r="P114" s="17"/>
      <c r="Q114" s="17"/>
      <c r="R114" s="17"/>
      <c r="S114" s="17"/>
      <c r="T114" s="17"/>
      <c r="U114" s="17"/>
      <c r="V114" s="25"/>
      <c r="W114" s="25"/>
      <c r="X114" s="25"/>
      <c r="Y114" s="38"/>
      <c r="Z114" s="38"/>
      <c r="AA114" s="38"/>
      <c r="AB114" s="38"/>
      <c r="AC114" s="38"/>
      <c r="AD114" s="13"/>
      <c r="AE114" s="13"/>
    </row>
    <row r="115" spans="1:31" s="42" customFormat="1" ht="15.75">
      <c r="A115" s="16"/>
      <c r="B115" s="193"/>
      <c r="C115" s="193"/>
      <c r="D115" s="193"/>
      <c r="E115" s="193"/>
      <c r="F115" s="193"/>
      <c r="G115" s="193"/>
      <c r="H115" s="193"/>
      <c r="I115" s="193"/>
      <c r="J115" s="249"/>
      <c r="K115" s="250"/>
      <c r="L115" s="250"/>
      <c r="M115" s="250"/>
      <c r="N115" s="250"/>
      <c r="O115" s="17"/>
      <c r="P115" s="17"/>
      <c r="Q115" s="17"/>
      <c r="R115" s="17"/>
      <c r="S115" s="17"/>
      <c r="T115" s="17"/>
      <c r="U115" s="17"/>
      <c r="V115" s="25"/>
      <c r="W115" s="25"/>
      <c r="X115" s="25"/>
      <c r="Y115" s="38"/>
      <c r="Z115" s="38"/>
      <c r="AA115" s="38"/>
      <c r="AB115" s="38"/>
      <c r="AC115" s="38"/>
      <c r="AD115" s="13"/>
      <c r="AE115" s="13"/>
    </row>
    <row r="116" spans="1:31" s="42" customFormat="1" ht="15.75">
      <c r="A116" s="16"/>
      <c r="B116" s="193"/>
      <c r="C116" s="193"/>
      <c r="D116" s="193"/>
      <c r="E116" s="193"/>
      <c r="F116" s="193"/>
      <c r="G116" s="193"/>
      <c r="H116" s="193"/>
      <c r="I116" s="193"/>
      <c r="J116" s="249"/>
      <c r="K116" s="250"/>
      <c r="L116" s="250"/>
      <c r="M116" s="250"/>
      <c r="N116" s="250"/>
      <c r="O116" s="17"/>
      <c r="P116" s="17"/>
      <c r="Q116" s="17"/>
      <c r="R116" s="17"/>
      <c r="S116" s="17"/>
      <c r="T116" s="17"/>
      <c r="U116" s="17"/>
      <c r="V116" s="25"/>
      <c r="W116" s="25"/>
      <c r="X116" s="25"/>
      <c r="Y116" s="38"/>
      <c r="Z116" s="38"/>
      <c r="AA116" s="38"/>
      <c r="AB116" s="38"/>
      <c r="AC116" s="38"/>
      <c r="AD116" s="13"/>
      <c r="AE116" s="13"/>
    </row>
    <row r="117" spans="1:31" s="42" customFormat="1" ht="15.75">
      <c r="A117" s="16"/>
      <c r="B117" s="193"/>
      <c r="C117" s="193"/>
      <c r="D117" s="193"/>
      <c r="E117" s="193"/>
      <c r="F117" s="193"/>
      <c r="G117" s="193"/>
      <c r="H117" s="193"/>
      <c r="I117" s="193"/>
      <c r="J117" s="249"/>
      <c r="K117" s="250"/>
      <c r="L117" s="250"/>
      <c r="M117" s="250"/>
      <c r="N117" s="250"/>
      <c r="O117" s="17"/>
      <c r="P117" s="17"/>
      <c r="Q117" s="17"/>
      <c r="R117" s="17"/>
      <c r="S117" s="17"/>
      <c r="T117" s="17"/>
      <c r="U117" s="17"/>
      <c r="V117" s="25"/>
      <c r="W117" s="25"/>
      <c r="X117" s="25"/>
      <c r="Y117" s="38"/>
      <c r="Z117" s="38"/>
      <c r="AA117" s="38"/>
      <c r="AB117" s="38"/>
      <c r="AC117" s="38"/>
      <c r="AD117" s="13"/>
      <c r="AE117" s="13"/>
    </row>
    <row r="118" spans="1:31" s="42" customFormat="1" ht="15.75">
      <c r="A118" s="16"/>
      <c r="B118" s="193"/>
      <c r="C118" s="193"/>
      <c r="D118" s="193"/>
      <c r="E118" s="193"/>
      <c r="F118" s="193"/>
      <c r="G118" s="193"/>
      <c r="H118" s="193"/>
      <c r="I118" s="193"/>
      <c r="J118" s="249"/>
      <c r="K118" s="250"/>
      <c r="L118" s="250"/>
      <c r="M118" s="250"/>
      <c r="N118" s="250"/>
      <c r="O118" s="17"/>
      <c r="P118" s="17"/>
      <c r="Q118" s="17"/>
      <c r="R118" s="17"/>
      <c r="S118" s="17"/>
      <c r="T118" s="17"/>
      <c r="U118" s="17"/>
      <c r="V118" s="25"/>
      <c r="W118" s="25"/>
      <c r="X118" s="25"/>
      <c r="Y118" s="38"/>
      <c r="Z118" s="38"/>
      <c r="AA118" s="38"/>
      <c r="AB118" s="38"/>
      <c r="AC118" s="38"/>
      <c r="AD118" s="13"/>
      <c r="AE118" s="13"/>
    </row>
    <row r="119" spans="1:31" s="42" customFormat="1" ht="15.75">
      <c r="A119" s="16"/>
      <c r="B119" s="193"/>
      <c r="C119" s="193"/>
      <c r="D119" s="193"/>
      <c r="E119" s="193"/>
      <c r="F119" s="193"/>
      <c r="G119" s="193"/>
      <c r="H119" s="193"/>
      <c r="I119" s="193"/>
      <c r="J119" s="249"/>
      <c r="K119" s="250"/>
      <c r="L119" s="250"/>
      <c r="M119" s="250"/>
      <c r="N119" s="250"/>
      <c r="O119" s="17"/>
      <c r="P119" s="17"/>
      <c r="Q119" s="17"/>
      <c r="R119" s="17"/>
      <c r="S119" s="17"/>
      <c r="T119" s="17"/>
      <c r="U119" s="17"/>
      <c r="V119" s="25"/>
      <c r="W119" s="25"/>
      <c r="X119" s="25"/>
      <c r="Y119" s="38"/>
      <c r="Z119" s="38"/>
      <c r="AA119" s="38"/>
      <c r="AB119" s="38"/>
      <c r="AC119" s="38"/>
      <c r="AD119" s="13"/>
      <c r="AE119" s="13"/>
    </row>
    <row r="120" spans="1:31" s="42" customFormat="1" ht="15.75">
      <c r="A120" s="16"/>
      <c r="B120" s="193"/>
      <c r="C120" s="193"/>
      <c r="D120" s="193"/>
      <c r="E120" s="193"/>
      <c r="F120" s="193"/>
      <c r="G120" s="193"/>
      <c r="H120" s="193"/>
      <c r="I120" s="193"/>
      <c r="J120" s="249"/>
      <c r="K120" s="250"/>
      <c r="L120" s="250"/>
      <c r="M120" s="250"/>
      <c r="N120" s="250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15.75">
      <c r="A121" s="16"/>
      <c r="B121" s="193"/>
      <c r="C121" s="193"/>
      <c r="D121" s="193"/>
      <c r="E121" s="193"/>
      <c r="F121" s="193"/>
      <c r="G121" s="193"/>
      <c r="H121" s="193"/>
      <c r="I121" s="193"/>
      <c r="J121" s="249"/>
      <c r="K121" s="250"/>
      <c r="L121" s="250"/>
      <c r="M121" s="250"/>
      <c r="N121" s="250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3" customFormat="1" ht="15.75">
      <c r="A122" s="12"/>
      <c r="B122" s="18"/>
      <c r="C122" s="19"/>
      <c r="D122" s="19"/>
      <c r="E122" s="19"/>
      <c r="F122" s="18"/>
      <c r="G122" s="18"/>
      <c r="H122" s="18"/>
      <c r="I122" s="18"/>
      <c r="J122" s="18"/>
      <c r="K122" s="19"/>
      <c r="L122" s="46"/>
      <c r="M122" s="20"/>
      <c r="N122" s="20"/>
      <c r="O122" s="20"/>
      <c r="P122" s="20"/>
      <c r="Q122" s="20"/>
      <c r="R122" s="20"/>
      <c r="S122" s="20"/>
      <c r="T122" s="20"/>
      <c r="U122" s="20"/>
      <c r="V122" s="14"/>
      <c r="W122" s="14"/>
      <c r="X122" s="14"/>
      <c r="Y122" s="13"/>
      <c r="Z122" s="13"/>
      <c r="AA122" s="13"/>
      <c r="AB122" s="13"/>
      <c r="AC122" s="13"/>
      <c r="AD122" s="13"/>
      <c r="AE122" s="13"/>
    </row>
    <row r="123" spans="1:31" s="38" customFormat="1" ht="15.75">
      <c r="A123" s="12"/>
      <c r="B123" s="18"/>
      <c r="C123" s="19"/>
      <c r="D123" s="19"/>
      <c r="E123" s="19"/>
      <c r="F123" s="18"/>
      <c r="G123" s="18"/>
      <c r="H123" s="18"/>
      <c r="I123" s="18"/>
      <c r="J123" s="18"/>
      <c r="K123" s="19"/>
      <c r="L123" s="46"/>
      <c r="M123" s="20"/>
      <c r="N123" s="20"/>
      <c r="O123" s="20"/>
      <c r="P123" s="20"/>
      <c r="Q123" s="20"/>
      <c r="R123" s="20"/>
      <c r="S123" s="20"/>
      <c r="T123" s="20"/>
      <c r="U123" s="20"/>
      <c r="V123" s="14"/>
      <c r="W123" s="14"/>
      <c r="X123" s="14"/>
      <c r="Y123" s="13"/>
      <c r="Z123" s="13"/>
      <c r="AA123" s="13"/>
      <c r="AB123" s="13"/>
      <c r="AC123" s="13"/>
      <c r="AD123" s="13"/>
      <c r="AE123" s="13"/>
    </row>
    <row r="124" spans="1:31" s="38" customFormat="1" ht="15.75">
      <c r="A124" s="12"/>
      <c r="B124" s="18"/>
      <c r="C124" s="19"/>
      <c r="D124" s="19"/>
      <c r="E124" s="19"/>
      <c r="F124" s="18"/>
      <c r="G124" s="18"/>
      <c r="H124" s="18"/>
      <c r="I124" s="18"/>
      <c r="J124" s="18"/>
      <c r="K124" s="19"/>
      <c r="L124" s="46"/>
      <c r="M124" s="20"/>
      <c r="N124" s="20"/>
      <c r="O124" s="20"/>
      <c r="P124" s="20"/>
      <c r="Q124" s="20"/>
      <c r="R124" s="20"/>
      <c r="S124" s="20"/>
      <c r="T124" s="20"/>
      <c r="U124" s="20"/>
      <c r="V124" s="14"/>
      <c r="W124" s="14"/>
      <c r="X124" s="14"/>
      <c r="Y124" s="13"/>
      <c r="Z124" s="13"/>
      <c r="AA124" s="13"/>
      <c r="AB124" s="13"/>
      <c r="AC124" s="13"/>
      <c r="AD124" s="13"/>
      <c r="AE124" s="13"/>
    </row>
    <row r="125" spans="1:31" s="38" customFormat="1" ht="15.75">
      <c r="A125" s="12"/>
      <c r="B125" s="18"/>
      <c r="C125" s="19"/>
      <c r="D125" s="19"/>
      <c r="E125" s="19"/>
      <c r="F125" s="18"/>
      <c r="G125" s="18"/>
      <c r="H125" s="18"/>
      <c r="I125" s="18"/>
      <c r="J125" s="18"/>
      <c r="K125" s="19"/>
      <c r="L125" s="46"/>
      <c r="M125" s="20"/>
      <c r="N125" s="20"/>
      <c r="O125" s="20"/>
      <c r="P125" s="20"/>
      <c r="Q125" s="20"/>
      <c r="R125" s="20"/>
      <c r="S125" s="20"/>
      <c r="T125" s="20"/>
      <c r="U125" s="20"/>
      <c r="V125" s="14"/>
      <c r="W125" s="14"/>
      <c r="X125" s="14"/>
      <c r="Y125" s="13"/>
      <c r="Z125" s="13"/>
      <c r="AA125" s="13"/>
      <c r="AB125" s="13"/>
      <c r="AC125" s="13"/>
      <c r="AD125" s="13"/>
      <c r="AE125" s="13"/>
    </row>
    <row r="126" spans="1:31" s="38" customFormat="1" ht="15.75">
      <c r="A126" s="12"/>
      <c r="B126" s="18"/>
      <c r="C126" s="19"/>
      <c r="D126" s="19"/>
      <c r="E126" s="19"/>
      <c r="F126" s="18"/>
      <c r="G126" s="18"/>
      <c r="H126" s="18"/>
      <c r="I126" s="18"/>
      <c r="J126" s="18"/>
      <c r="K126" s="19"/>
      <c r="L126" s="46"/>
      <c r="M126" s="20"/>
      <c r="N126" s="20"/>
      <c r="O126" s="20"/>
      <c r="P126" s="20"/>
      <c r="Q126" s="20"/>
      <c r="R126" s="20"/>
      <c r="S126" s="20"/>
      <c r="T126" s="20"/>
      <c r="U126" s="20"/>
      <c r="V126" s="14"/>
      <c r="W126" s="14"/>
      <c r="X126" s="14"/>
      <c r="Y126" s="13"/>
      <c r="Z126" s="13"/>
      <c r="AA126" s="13"/>
      <c r="AB126" s="13"/>
      <c r="AC126" s="13"/>
      <c r="AD126" s="13"/>
      <c r="AE126" s="13"/>
    </row>
    <row r="127" spans="1:31" s="38" customFormat="1" ht="15.75">
      <c r="A127" s="12"/>
      <c r="B127" s="18"/>
      <c r="C127" s="19"/>
      <c r="D127" s="19"/>
      <c r="E127" s="19"/>
      <c r="F127" s="18"/>
      <c r="G127" s="18"/>
      <c r="H127" s="18"/>
      <c r="I127" s="18"/>
      <c r="J127" s="18"/>
      <c r="K127" s="19"/>
      <c r="L127" s="46"/>
      <c r="M127" s="20"/>
      <c r="N127" s="20"/>
      <c r="O127" s="20"/>
      <c r="P127" s="20"/>
      <c r="Q127" s="20"/>
      <c r="R127" s="20"/>
      <c r="S127" s="20"/>
      <c r="T127" s="20"/>
      <c r="U127" s="20"/>
      <c r="V127" s="14"/>
      <c r="W127" s="14"/>
      <c r="X127" s="14"/>
      <c r="Y127" s="13"/>
      <c r="Z127" s="13"/>
      <c r="AA127" s="13"/>
      <c r="AB127" s="13"/>
      <c r="AC127" s="13"/>
      <c r="AD127" s="13"/>
      <c r="AE127" s="13"/>
    </row>
    <row r="128" spans="1:31" s="38" customFormat="1" ht="15.75">
      <c r="A128" s="12"/>
      <c r="B128" s="18"/>
      <c r="C128" s="19"/>
      <c r="D128" s="19"/>
      <c r="E128" s="19"/>
      <c r="F128" s="18"/>
      <c r="G128" s="18"/>
      <c r="H128" s="18"/>
      <c r="I128" s="18"/>
      <c r="J128" s="18"/>
      <c r="K128" s="19"/>
      <c r="L128" s="46"/>
      <c r="M128" s="20"/>
      <c r="N128" s="20"/>
      <c r="O128" s="20"/>
      <c r="P128" s="20"/>
      <c r="Q128" s="20"/>
      <c r="R128" s="20"/>
      <c r="S128" s="20"/>
      <c r="T128" s="20"/>
      <c r="U128" s="20"/>
      <c r="V128" s="14"/>
      <c r="W128" s="14"/>
      <c r="X128" s="14"/>
      <c r="Y128" s="13"/>
      <c r="Z128" s="13"/>
      <c r="AA128" s="13"/>
      <c r="AB128" s="13"/>
      <c r="AC128" s="13"/>
      <c r="AD128" s="13"/>
      <c r="AE128" s="13"/>
    </row>
    <row r="129" spans="1:31" s="38" customFormat="1" ht="18.75" customHeight="1">
      <c r="A129" s="12"/>
      <c r="B129" s="18"/>
      <c r="C129" s="19"/>
      <c r="D129" s="19"/>
      <c r="E129" s="19"/>
      <c r="F129" s="18"/>
      <c r="G129" s="18"/>
      <c r="H129" s="18"/>
      <c r="I129" s="18"/>
      <c r="J129" s="18"/>
      <c r="K129" s="19"/>
      <c r="L129" s="46"/>
      <c r="M129" s="20"/>
      <c r="N129" s="20"/>
      <c r="O129" s="20"/>
      <c r="P129" s="20"/>
      <c r="Q129" s="20"/>
      <c r="R129" s="20"/>
      <c r="S129" s="20"/>
      <c r="T129" s="20"/>
      <c r="U129" s="20"/>
      <c r="V129" s="14"/>
      <c r="W129" s="14"/>
      <c r="X129" s="14"/>
      <c r="Y129" s="13"/>
      <c r="Z129" s="13"/>
      <c r="AA129" s="13"/>
      <c r="AB129" s="13"/>
      <c r="AC129" s="13"/>
      <c r="AD129" s="13"/>
      <c r="AE129" s="13"/>
    </row>
    <row r="130" spans="1:31" s="38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3"/>
      <c r="C134" s="14"/>
      <c r="D134" s="15"/>
      <c r="E134" s="15"/>
      <c r="F134" s="14"/>
      <c r="G134" s="14"/>
      <c r="H134" s="13"/>
      <c r="I134" s="13"/>
      <c r="J134" s="13"/>
      <c r="K134" s="13"/>
      <c r="L134" s="47"/>
      <c r="M134" s="13"/>
      <c r="N134" s="13"/>
      <c r="O134" s="13"/>
      <c r="P134" s="13"/>
      <c r="Q134" s="13"/>
      <c r="R134" s="13"/>
      <c r="S134" s="13"/>
      <c r="T134" s="13"/>
      <c r="U134" s="13"/>
      <c r="V134" s="21"/>
      <c r="W134" s="21"/>
      <c r="X134" s="21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3"/>
      <c r="C135" s="14"/>
      <c r="D135" s="15"/>
      <c r="E135" s="15"/>
      <c r="F135" s="14"/>
      <c r="G135" s="14"/>
      <c r="H135" s="13"/>
      <c r="I135" s="13"/>
      <c r="J135" s="13"/>
      <c r="K135" s="13"/>
      <c r="L135" s="47"/>
      <c r="M135" s="13"/>
      <c r="N135" s="13"/>
      <c r="O135" s="13"/>
      <c r="P135" s="13"/>
      <c r="Q135" s="13"/>
      <c r="R135" s="13"/>
      <c r="S135" s="13"/>
      <c r="T135" s="13"/>
      <c r="U135" s="13"/>
      <c r="V135" s="21"/>
      <c r="W135" s="21"/>
      <c r="X135" s="21"/>
      <c r="Y135" s="13"/>
      <c r="Z135" s="13"/>
      <c r="AA135" s="13"/>
      <c r="AB135" s="13"/>
      <c r="AC135" s="22"/>
      <c r="AD135" s="13"/>
      <c r="AE135" s="13"/>
    </row>
    <row r="136" spans="23:29" ht="15.75">
      <c r="W136" s="22"/>
      <c r="X136" s="22"/>
      <c r="Y136" s="22"/>
      <c r="Z136" s="22"/>
      <c r="AA136" s="22"/>
      <c r="AB136" s="22"/>
      <c r="AC136" s="14"/>
    </row>
    <row r="137" spans="23:29" ht="15.75">
      <c r="W137" s="14"/>
      <c r="X137" s="14"/>
      <c r="Y137" s="14"/>
      <c r="Z137" s="14"/>
      <c r="AA137" s="14"/>
      <c r="AB137" s="14"/>
      <c r="AC137" s="14"/>
    </row>
    <row r="138" spans="23:29" ht="15.75">
      <c r="W138" s="14"/>
      <c r="X138" s="14"/>
      <c r="Y138" s="14"/>
      <c r="Z138" s="14"/>
      <c r="AA138" s="14"/>
      <c r="AB138" s="14"/>
      <c r="AC138" s="14"/>
    </row>
    <row r="139" spans="23:28" ht="15.75">
      <c r="W139" s="14"/>
      <c r="X139" s="14"/>
      <c r="Y139" s="14"/>
      <c r="Z139" s="14"/>
      <c r="AA139" s="14"/>
      <c r="AB139" s="14"/>
    </row>
  </sheetData>
  <sheetProtection/>
  <mergeCells count="61">
    <mergeCell ref="B107:T107"/>
    <mergeCell ref="A63:AB63"/>
    <mergeCell ref="A102:M102"/>
    <mergeCell ref="I4:I7"/>
    <mergeCell ref="J112:N112"/>
    <mergeCell ref="A106:M106"/>
    <mergeCell ref="A95:AB95"/>
    <mergeCell ref="A97:F97"/>
    <mergeCell ref="A100:F100"/>
    <mergeCell ref="A78:AB78"/>
    <mergeCell ref="A84:AB84"/>
    <mergeCell ref="Q106:S106"/>
    <mergeCell ref="T106:V106"/>
    <mergeCell ref="A19:AB19"/>
    <mergeCell ref="J111:N111"/>
    <mergeCell ref="H2:M2"/>
    <mergeCell ref="M3:M7"/>
    <mergeCell ref="A40:AB40"/>
    <mergeCell ref="A41:AB41"/>
    <mergeCell ref="C2:F3"/>
    <mergeCell ref="A62:AB62"/>
    <mergeCell ref="A42:AB42"/>
    <mergeCell ref="A103:M103"/>
    <mergeCell ref="A91:AB91"/>
    <mergeCell ref="J110:N110"/>
    <mergeCell ref="A104:M104"/>
    <mergeCell ref="N106:P106"/>
    <mergeCell ref="A101:M101"/>
    <mergeCell ref="Z106:AB106"/>
    <mergeCell ref="W106:Y106"/>
    <mergeCell ref="A105:M105"/>
    <mergeCell ref="A39:F39"/>
    <mergeCell ref="J5:J7"/>
    <mergeCell ref="A18:F18"/>
    <mergeCell ref="A10:AB10"/>
    <mergeCell ref="H3:H7"/>
    <mergeCell ref="A87:B87"/>
    <mergeCell ref="L5:L7"/>
    <mergeCell ref="N2:AE3"/>
    <mergeCell ref="A9:AB9"/>
    <mergeCell ref="N4:P4"/>
    <mergeCell ref="Q4:S4"/>
    <mergeCell ref="A94:F94"/>
    <mergeCell ref="K5:K7"/>
    <mergeCell ref="A89:F89"/>
    <mergeCell ref="A61:AB61"/>
    <mergeCell ref="A1:AB1"/>
    <mergeCell ref="I3:L3"/>
    <mergeCell ref="W4:Y4"/>
    <mergeCell ref="F5:F7"/>
    <mergeCell ref="C4:C7"/>
    <mergeCell ref="G2:G7"/>
    <mergeCell ref="J4:L4"/>
    <mergeCell ref="Z4:AB4"/>
    <mergeCell ref="B2:B7"/>
    <mergeCell ref="A2:A7"/>
    <mergeCell ref="T4:V4"/>
    <mergeCell ref="E4:F4"/>
    <mergeCell ref="N5:AB5"/>
    <mergeCell ref="D4:D7"/>
    <mergeCell ref="E5:E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2016-05-17T14:38:48Z</cp:lastPrinted>
  <dcterms:created xsi:type="dcterms:W3CDTF">2003-06-23T04:55:14Z</dcterms:created>
  <dcterms:modified xsi:type="dcterms:W3CDTF">2016-07-07T06:36:53Z</dcterms:modified>
  <cp:category/>
  <cp:version/>
  <cp:contentType/>
  <cp:contentStatus/>
</cp:coreProperties>
</file>